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60" yWindow="-60" windowWidth="21720" windowHeight="12960"/>
  </bookViews>
  <sheets>
    <sheet name="WSM  Piaski" sheetId="4" r:id="rId1"/>
  </sheets>
  <definedNames>
    <definedName name="_xlnm.Print_Area" localSheetId="0">'WSM  Piaski'!$A$1:$J$180</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3" i="4"/>
  <c r="H143"/>
  <c r="G143"/>
  <c r="H71" l="1"/>
  <c r="D71"/>
  <c r="F71"/>
  <c r="I119" l="1"/>
  <c r="I118"/>
  <c r="I117"/>
  <c r="I109"/>
  <c r="I111"/>
  <c r="I107"/>
  <c r="I97"/>
  <c r="I96"/>
  <c r="D80" l="1"/>
  <c r="D84"/>
  <c r="H84"/>
  <c r="F84"/>
  <c r="H80"/>
  <c r="F80"/>
  <c r="H85" l="1"/>
  <c r="F85"/>
  <c r="D85"/>
</calcChain>
</file>

<file path=xl/sharedStrings.xml><?xml version="1.0" encoding="utf-8"?>
<sst xmlns="http://schemas.openxmlformats.org/spreadsheetml/2006/main" count="215" uniqueCount="153">
  <si>
    <t>z wykonania planu gospodarczo-finansowego za 2019,2020,2021 rok</t>
  </si>
  <si>
    <t>I. Ocena ogólna.</t>
  </si>
  <si>
    <t>Koszty z eksploatacji</t>
  </si>
  <si>
    <t>Przychody i koszty z zużycia wody i wyprowadzenia ścieków</t>
  </si>
  <si>
    <t>Koszty  działalności społ.- kulturalnej</t>
  </si>
  <si>
    <t>Odpis na fundusz remontowy lokali mieszkalnych, użytkowych i dźwigów</t>
  </si>
  <si>
    <t>bieżące</t>
  </si>
  <si>
    <t>sporne</t>
  </si>
  <si>
    <t>zasądzone</t>
  </si>
  <si>
    <t>tys. zł</t>
  </si>
  <si>
    <t>adres</t>
  </si>
  <si>
    <t xml:space="preserve">Rodzaj remontu </t>
  </si>
  <si>
    <t>ROK 2019</t>
  </si>
  <si>
    <t>wartość</t>
  </si>
  <si>
    <t>ROK 2020</t>
  </si>
  <si>
    <t>ROK 2021</t>
  </si>
  <si>
    <t>Środki finansowe w dyspozycji Administracji na koniec roku</t>
  </si>
  <si>
    <t>Rok 2019</t>
  </si>
  <si>
    <t>Rok 2020</t>
  </si>
  <si>
    <t>Rok 2021</t>
  </si>
  <si>
    <t>Wynik dodatni w wysokości</t>
  </si>
  <si>
    <t>planu</t>
  </si>
  <si>
    <t>Przychody z eksploatacji lokali mieszkalnych</t>
  </si>
  <si>
    <t>Przychody z eksploatacji lokali użytkowych</t>
  </si>
  <si>
    <t>Przychody i koszty z centralnego ogrzewania i ciepłej wody</t>
  </si>
  <si>
    <t>Koszt wywozu nieczystości- odpadów komunalnych</t>
  </si>
  <si>
    <t>w tym:</t>
  </si>
  <si>
    <t>remonty bieżące co i ccw</t>
  </si>
  <si>
    <t>Przychody  działalności społ.- kulturalnej</t>
  </si>
  <si>
    <t>Wynik w zakresie eksploatacji podstawowej</t>
  </si>
  <si>
    <t xml:space="preserve">Wynik w zakresie wszystkich przychodów i  kosztów </t>
  </si>
  <si>
    <t>mieszkalnych</t>
  </si>
  <si>
    <t>użytkowych</t>
  </si>
  <si>
    <t>III. Przekształcenie wieczystego użytkowania gruntu we własność</t>
  </si>
  <si>
    <t>Zatrudnienie w administracji na stanowiskach nierobotniczych</t>
  </si>
  <si>
    <t>Zatrudnienie w administracji na stanowiskach robotniczych</t>
  </si>
  <si>
    <t>VI. Zatrudnienie w administracji</t>
  </si>
  <si>
    <t>Razem (l. mieszkalne):</t>
  </si>
  <si>
    <t>Razem (l. użytkowe):</t>
  </si>
  <si>
    <t>VII. Rada Osiedla i koszty samorządowe</t>
  </si>
  <si>
    <t xml:space="preserve">Koszty samorządowe w 2019 wyniosły </t>
  </si>
  <si>
    <t xml:space="preserve"> wymiana instalacji elektrycznej i domofonowej</t>
  </si>
  <si>
    <t>inne roboty</t>
  </si>
  <si>
    <t>Remont klatek schodowych</t>
  </si>
  <si>
    <t xml:space="preserve">Założenia do planu -Uchwała RN nr 39 z dn 17.12.2018 </t>
  </si>
  <si>
    <t>Założenia do planu -Uchwała RN nr 32 z dn 07.10.2019</t>
  </si>
  <si>
    <t>Założenia do planu -Uchwała RN nr 3  z dn 25.01.2021 i uchwała nr. 13 z dnia 22.03.2021</t>
  </si>
  <si>
    <t>Wytyczne -Uchwała Zarządu nr. 222 z dn 29.12.2020 i uchwała nr 80 z dn 12.05.2021 i uchwała nr 77 z dn 20.12.2021</t>
  </si>
  <si>
    <t>Wynik w zakresie wszystkich  przychodów i  kosztów przy uwzględnieniu rozliczeń międzyokresowych</t>
  </si>
  <si>
    <t xml:space="preserve"> naprawa balkonów i elewacji</t>
  </si>
  <si>
    <t xml:space="preserve">Koszty samorządowe w 2020 wyniosły </t>
  </si>
  <si>
    <t>Wytyczne -Uchwała Zarządu nr 109 /2019</t>
  </si>
  <si>
    <t>Wynik ujemny w wysokości</t>
  </si>
  <si>
    <r>
      <t>Wykorzystanie środków na sfinansowanie remontów       (</t>
    </r>
    <r>
      <rPr>
        <b/>
        <sz val="11"/>
        <color theme="1"/>
        <rFont val="Calibri"/>
        <family val="2"/>
        <charset val="238"/>
      </rPr>
      <t xml:space="preserve"> wydatkowano</t>
    </r>
    <r>
      <rPr>
        <sz val="11"/>
        <color theme="1"/>
        <rFont val="Calibri"/>
        <family val="2"/>
        <charset val="238"/>
      </rPr>
      <t xml:space="preserve"> )</t>
    </r>
  </si>
  <si>
    <t xml:space="preserve">Wytyczne -Uchwała Zarządu nr 107 /2018 </t>
  </si>
  <si>
    <t xml:space="preserve"> </t>
  </si>
  <si>
    <t>za okres od I - IV 2020 r.</t>
  </si>
  <si>
    <t>Sprawozdanie Administracji Osiedla WSM Osiedla Młociny</t>
  </si>
  <si>
    <t>remonty instalacji wod-kan</t>
  </si>
  <si>
    <t>remonty poszycia dachowego</t>
  </si>
  <si>
    <t>remonty okien i drzwi</t>
  </si>
  <si>
    <t>spłata pożyczek wewnętrznych</t>
  </si>
  <si>
    <t>remonty bieżące zasobów</t>
  </si>
  <si>
    <t>remonty dźwigów</t>
  </si>
  <si>
    <t>Wymiana instalacji elektrycznej</t>
  </si>
  <si>
    <t>Wymiana schodów zewnętrznych</t>
  </si>
  <si>
    <t>Szegedyńska 10</t>
  </si>
  <si>
    <t>Wrzeciono 54A, Wrzeciono 6</t>
  </si>
  <si>
    <t>Wrzeciono 59A i 59C</t>
  </si>
  <si>
    <t>Szegedyńska 8, Wrz 55 i 55A, Marym. 137/139</t>
  </si>
  <si>
    <t>Wrzeciono 12</t>
  </si>
  <si>
    <t>Remont dachu</t>
  </si>
  <si>
    <t>Wrzeciono 14A</t>
  </si>
  <si>
    <t>Wymian pionów wod-kan</t>
  </si>
  <si>
    <t>Wrzeciono 8 i 8A</t>
  </si>
  <si>
    <t>Wrzeciono 57B, 59-59C</t>
  </si>
  <si>
    <t>Wymiana poziomów cw i zw</t>
  </si>
  <si>
    <t>Naprawa tarasów, loggii, balkonów</t>
  </si>
  <si>
    <t>Instalacja drzwi ppoż</t>
  </si>
  <si>
    <t xml:space="preserve">Koszty imprez </t>
  </si>
  <si>
    <t>Finansowanie pomocy sąsiedzkiej</t>
  </si>
  <si>
    <t>Koszty wynagrodzeń</t>
  </si>
  <si>
    <t>Koszty utrzymania klubu</t>
  </si>
  <si>
    <t>Pozostałe koszty</t>
  </si>
  <si>
    <t>Razem</t>
  </si>
  <si>
    <t>Wymiana drzwi ppoż</t>
  </si>
  <si>
    <t>Wymiana naświetli klatek schodowych</t>
  </si>
  <si>
    <t>Wrzeciono 8A</t>
  </si>
  <si>
    <t>Modernizacja placów zabaw</t>
  </si>
  <si>
    <t>Wrzeciono 52 i 6, Przy Agorze 3</t>
  </si>
  <si>
    <t>Szegedyńska 8, 5, 4, Marymoncka 137</t>
  </si>
  <si>
    <t>Wrzeciono 6,12 i 52, Szegedyńska 5</t>
  </si>
  <si>
    <t>Nowa altana śmietnikowa</t>
  </si>
  <si>
    <t>Szegedyńska 5</t>
  </si>
  <si>
    <t>Wrzeciono 52 i 59B</t>
  </si>
  <si>
    <t>Wrzeciono 8A, Marymoncka 137</t>
  </si>
  <si>
    <t>Naprawa tarasów, loggii, balkonów + projekty</t>
  </si>
  <si>
    <t>Wymiana poziomów cw i zw, montaż zaworów cyrkulac.</t>
  </si>
  <si>
    <t>chodniki i schody</t>
  </si>
  <si>
    <t>Pomoc sąsiedzka - gwiazdka, maseczki</t>
  </si>
  <si>
    <t>IV. Wykaz największych prac remontowych wykonanych na Osiedlu  (o wartości pow. 100 tys zł brutto)</t>
  </si>
  <si>
    <t>II. 4. Zadłużenia z tytułu opłat w lokalach</t>
  </si>
  <si>
    <t>Ogółem</t>
  </si>
  <si>
    <t>II. Realizacja planów finansowych - dane podstawowe.</t>
  </si>
  <si>
    <t>II.2. Koszty i przychody GZM</t>
  </si>
  <si>
    <t>Wyszczególnienie</t>
  </si>
  <si>
    <t>II.3 Fundusz remontowy.</t>
  </si>
  <si>
    <t>207.450,00 zł</t>
  </si>
  <si>
    <t>77.480,00 zł</t>
  </si>
  <si>
    <t>II.1. Wynik finansowy.</t>
  </si>
  <si>
    <r>
      <rPr>
        <b/>
        <sz val="14"/>
        <color theme="1"/>
        <rFont val="Calibri"/>
        <family val="2"/>
        <charset val="238"/>
        <scheme val="minor"/>
      </rPr>
      <t>Sytuacja finansowa Osiedla Młociny jest dobra i stabilna</t>
    </r>
    <r>
      <rPr>
        <sz val="14"/>
        <color theme="1"/>
        <rFont val="Calibri"/>
        <family val="2"/>
        <charset val="238"/>
        <scheme val="minor"/>
      </rPr>
      <t xml:space="preserve">. W wielu pozycjach kosztów osiągnięto oszczędności poprzez racjonalną gospodarkę  materiałową przy zachowaniu wysokiej dyscypliny budżetowej. W okresie pandemii administracja pracowała w sposób ciągły obsługując mieszkańców głownie drogą elektroniczną wykorzystując łącznośc mailową i telefoniczną. W sytuacjach wymagajacych bezpośredniego kontaktu z pracownikami, spotkania odbywały się w terminach wcześniej wspólnie ustalanych z mieszkańcami. </t>
    </r>
  </si>
  <si>
    <t xml:space="preserve">Wyniki finansowe uzyskane w ostatnich trzech latach na gospodarce zasobami mieszkaniowymi jak i z działalności gospodarczej pozwalają na bezpieczną kontynuację prowadzonej działalności, nie ma zagrożeń w realizacji bieżących zadań.    </t>
  </si>
  <si>
    <t>Stan środków pieniężnych na dzień 31 grudnia 2021 r. wynosił 6.351.190,00 zł co pozwalało na terminowe regulowanie bieżących zobowiązań wobec podmiotów zewnętrznych z tytułu dostaw i usług,  wewnętrznych rozliczeń z Zarządem WSM (m.in. spłata pożyczki na remont dźwigów), rozliczeń nadpłat z członkami Spółdzielni, rozliczenia z tytułu kaucji uzyskanych od najemców lokali użytkowych i kaucji na zabezpieczenie robót remontowych uzyskanych od wykonawców.</t>
  </si>
  <si>
    <t>Wzrost o 16% przychodów z eklsploatacji podstawowej określajacych wysokośc wnoszonych przez mieszkańców opłat nie przekroczył poziomu oficjalnej inflacji podawanej przez GUS w latach 2019-2022.</t>
  </si>
  <si>
    <t xml:space="preserve">W związku z zamknięciem roku 2020 z ujemnym saldem na funduszu remontowym Osiedla, spowolniony został proces wykonywania remontów w roku 2021. Zakres realizowanych robót w okresie pandemii został ograniczony do niezbędnych prac, wynikających głównie z obowiązkowych przeglądów rocznych i 5-cio letnich, konieczności legalizacji urządzeń pomiarowych oraz spowodowanych bieżącymi awariami zagrażającymi konstrukcji budynków. Priorytetem stała się kumulacja środków finansowych na przyszłe lata przy stałych stawkach odpisów.
W 2016 r. Administracja otrzymała  pożyczkę z Zarządu WSM w wysokości 1.200.000 zł na remont dźwigów w nieruchomościach: I, III, IV,VII i XVIII (do spłaty w ciągu 5 lat). W latach 2017 - 2020 roku spłacono 4 raty na łączna kwotę 960 tys. zł. W czwartym kwartale 2021 roku spłacono ostatnią ratę w wysokości 240 tys. zł.
Zgodnie z Uchwałą Rady Nadzorczej  nr 31/2017 z dnia 11 maja 2017  zaksięgowano po stronie wpływów kwotę 638.117 zł z tytułu dofinansowania funduszu remontowego lokali mieszkalnych proporcjonalnie do ich powierzchni, ze Scentralizowanego Funduszu Remontowego Spółdzielni. Kwota 638.117 zł została przekazana do administracji w trzech rocznych ratach po 212.706 zł, począwszy od 2019 roku. Pierwsza rata dofinansowania w wysokości 212.706 zł wpłynęła na konto administracji w dniu 23.12.2019 r., druga rata w dniu 20.07.2020 r. a trzecia 01.04.2021 r.
Zgodnie z Uchwałą nr 56/2021 Rady Nadzorczej z dnia 25.10.2021 r. zaksięgowano po stronie wpływów kwotę 911.595,59 zł z tytułu dofinansowania funduszu remontowego lokali mieszkalnych proporcjonalnie do ich powierzchni, ze Scentralizowanego Funduszu Remontowego Spółdzielni.
</t>
  </si>
  <si>
    <t>Na podstawie art. 4 ust. 1-4 ustawy z dnia 20 lipca 2018 roku o przekształceniu prawa użytkowania wieczystego gruntów zabudowanych na cele mieszkaniowe w prawo własności tych gruntów - dokonano przekształcenia z dniem 01.01.2019 wszystkich nieruchomości Osiedla WSM Młociny. Opłaty przekształceniowe zostały wniesione i rozliczone z Urzędem Dzielnicy i mieszkańcami posadającymi spółdzielczy tytuł do zajmowania lokalu. Proces ujawnienia przekształcenia wieczystego użytkowania we własność w księgach wieczystych jest w toku.</t>
  </si>
  <si>
    <t>Jednoczesnie należy zauważyć, że coraz większy wpływ na poziom windykowanych należności mają lokale mieszkalne w najmie ponieważ z powodu wysokich opłat naliczanych od kilku lat już wg 3% wartości odtworzeniowej, najemcy nie radzą sobie z regularnym opłacaniem nowego, wyższego, urealnionego czynszu. Następuje wtedy kumulacja długu do czasu eksmisji dłużnika, a później często taka wierzytelność jest nieściągalna w postepowaniu komorniczym.</t>
  </si>
  <si>
    <t>Bieżące potrzeby remontowe Osiedla przewyższają ilość środków odprowadzanych w ciagu jednego roku przez mieszkańców przy miesięcznej stawce na ten cel utrzymujacej się w ostatnich latach dla połowy nieruchomości na poziomie 1,60-1,70 zł/m2 pum.</t>
  </si>
  <si>
    <t xml:space="preserve">Niskie stawki odpisów na fundusz remontowy nie gwarantują sfinansowania koniecznych robót budowlanych w krótkim czasie, wynikających z rocznych przeglądów stanu technicznego budynków. Konieczne będzie ograniczenie tempa wykonywanych dotychczas robót w celu skumulowania środków na wykonanie takich prac, które wymagają dużych jednostkowych nakładów liczonych w setkach tysięcy złotych. </t>
  </si>
  <si>
    <t xml:space="preserve">Zgodnie z planem remontów na rok 2022 zatwierdzonym przez Rade Nadzorczą, kontynowane będą w pierwszej kolejności roboty związane z poprawą estetyki kolejnych klatek schodowych, wymianą instalacji wodnej wewnątrz budynków, naprawą dachów oraz remontami balkonów znajdujących się w najgorszym stanie technicznym. </t>
  </si>
  <si>
    <t>Na fundusz działalności społeczno-kulturalnej dokonano odpisów zgodnie z Uchwałą Rady Osiedla w wysokości 0,06 zł/m2/miesiąc od powierzchni lokali mieszkalnych i uzytkowych należących do członków Spółdzielni. Wydatki związane z udzielonymi zapomogami były wypłacane zgodnie z wnioskami Komisji Spłecznej RO.</t>
  </si>
  <si>
    <t xml:space="preserve">Koszty samorządowe w 2021 wyniosły </t>
  </si>
  <si>
    <t>0,00 zł</t>
  </si>
  <si>
    <t>Skład osobowy pracowników Administracji ulegał zmianie głównie z powodu przejść na emeryturę. Zatrudniono dodatkowo 1 pracownika w Dziale Technicznym powracając tym samym do stanu jaki był w roku 2017.</t>
  </si>
  <si>
    <t>V. Działalność społeczno - kulturalna</t>
  </si>
  <si>
    <t>Skład osobowy dyrekcji: Dyrektor Jacek Zarychta ; Z-ca Dyr.ds. techn.: Mirosław Mydłowski, Jacek Chyliński, Leszek Księżak; Gł. Księgowa: Hanna Gocał, Małgorzata Przybylska.</t>
  </si>
  <si>
    <t>Rada Osiedla została powołana na kadencję 2017/2020 w składzie 19 osobowym. Przewodniczącym Rady Osiedla był Pan Łukasz Daśko. Ostatnie posiedzenia Rady odbyło się w kwietniu 2020 roku.</t>
  </si>
  <si>
    <t>VIII. Sprawy terenowo-prawne.</t>
  </si>
  <si>
    <t>Istotnym zagrożeniem dla finansów Osiedla Młociny w 2021 roku i latach następnych jest sprawa kosztów bezumownego korzystania z dwóch działek:</t>
  </si>
  <si>
    <t>1. Działki nr 2 o powierzchni  603 m.kw na której posadowiona jest część budynku Administracji wraz z lokalem użytkowym, za którą z funduszy Biura Zarządu zostało zapłacone w latach 2000-2017 odszkodowanie za bezumowne korzystanie  w kwocie ok  1 mln zł.</t>
  </si>
  <si>
    <t>2. Działki położonej przy ulicy Wrzeciono 10 c pod budynkiem Przychodni Zdrowia o powierzchni 5700 m.kw za którą WSM na dzień dzisiejszy nie ponosi kosztów z tytułu bezumownego użytkowania.</t>
  </si>
  <si>
    <t>Ustalono również (przy 1 głosie wstrzymującym) że koszty sądowe kasacji w kwocie 100.000 zł oraz koszty prowadzenia procesu w sprawie zasiedzenia zostaną podzielone po połowie między Zarząd, a Osiedle.</t>
  </si>
  <si>
    <t>W okresie I-IX 2020 roku Administracja utworzyła w ciężar kosztów rezerwę na bezumowne korzystanie z gruntu  pod budynkiem administracji w kwocie 65.075,57 zł.</t>
  </si>
  <si>
    <t xml:space="preserve">W dn. 15.01.2021r Urząd Dzielnicy Bielany wystosował pismo wzywające do wydania nieruchomości (budynku przychodni wraz z gruntem) w związku z brakiem posiadania tytułu prawnego przez WSM do nieruchomości położonej w Warszawie przy ul. Wrzeciono 10C. </t>
  </si>
  <si>
    <t>W związku z niezastosowaniem się do żądania Urzędu, w dniu 25.01.2021r. Wydział  Budżetowo-Księgowy dla Dzielnicy Bielany wystosował wezwanie do zapłaty wynagrodzenia z tytułu korzystania z działki Nr 5/8 za lata 2017-2019 w wysokości 2.833.875 zł.</t>
  </si>
  <si>
    <t xml:space="preserve">W dniu 28.05.2021r. Sąd Najwyższy po rozpatrzeniu skargi kasacyjnej unieważnił niekorzystny dla Spółdzielni wyrok Sądu Apelacyjnego, kierując sprawę bezumownego korzystania z gruntów do ponownego rozpatrzenia przez sąd niższej instancji. </t>
  </si>
  <si>
    <t>W latach 2018-2019 Warszawska Spółdzielnia Mieszkaniowa przegrała kolejno w Sądzie Okregowym oraz w Sądzie Apelacyjnym założone przez siebie sprawy o ustanowienie prawa wieczystego użytkowania dla obu działek.</t>
  </si>
  <si>
    <t xml:space="preserve">Obecnie czekamy na ostanią rozprawę przed Sądem Okręgowym. Równocześnie trwają negocjacje z Burmistrzem Dzielnicy Bielany w sprawie podpisania porozumienia ugodowego w tej sprawie.  </t>
  </si>
  <si>
    <t>IX. Podsumowanie.</t>
  </si>
  <si>
    <t>Bieżąca eksploatacja zasobów mieszkaniowych Osiedla WSM Młociny prowadzona zgodnie z zasadami rachunku ekonomicznego przynosi zauważalne efekty. Widoczne sa postepy w utrzymaniu stanu technicznego i estetycznego zasobó, chhociaz tempo zmian na pewno nie może dorównywac sąsiadującym z nami budynkami wspólnotowymi gdyz ich mieszkańcy nie finansują kosztów utrzymania przylegających gruntów pozostajacych w zarzadzie Zakładu Gospodarki Nieruchomościami Dzielnicy Bielany.</t>
  </si>
  <si>
    <t>Dyrekcja Administracji Osiedla WSM Młociny składa podziękowania członkom ostatniej Rady Osiedla za owocną współpracę podczas minionej kadencji.</t>
  </si>
  <si>
    <t>Jacek Zarychta</t>
  </si>
  <si>
    <t>Dyrektor Osiedla</t>
  </si>
  <si>
    <r>
      <t>Zarządzaliśmy zasobami</t>
    </r>
    <r>
      <rPr>
        <b/>
        <sz val="14"/>
        <color theme="1"/>
        <rFont val="Calibri"/>
        <family val="2"/>
        <charset val="238"/>
        <scheme val="minor"/>
      </rPr>
      <t xml:space="preserve"> liczącymi 62</t>
    </r>
    <r>
      <rPr>
        <sz val="14"/>
        <color theme="1"/>
        <rFont val="Calibri"/>
        <family val="2"/>
        <charset val="238"/>
        <scheme val="minor"/>
      </rPr>
      <t xml:space="preserve"> budynki o łącznej powierzchni użytkowej 127.584 m2 w tym 48 to budynki mieszkalne (z 2.605 mieszkaniami ) o łącznej powierzchni użytkowej </t>
    </r>
    <r>
      <rPr>
        <b/>
        <sz val="14"/>
        <color theme="1"/>
        <rFont val="Calibri"/>
        <family val="2"/>
        <charset val="238"/>
        <scheme val="minor"/>
      </rPr>
      <t>110.013,40</t>
    </r>
    <r>
      <rPr>
        <sz val="14"/>
        <color theme="1"/>
        <rFont val="Calibri"/>
        <family val="2"/>
        <charset val="238"/>
        <scheme val="minor"/>
      </rPr>
      <t xml:space="preserve"> m2</t>
    </r>
  </si>
  <si>
    <t>Udział powierzchni mieszkań, których właściciele przekształcili tytuł własności ze spółdzielczego w odrębną własnośc w skali całego Osiedla wynosi obecnie 40,39%. Najwiecej wyodrebnień jest na nieruchomości przy ul. Marymonckiej 129/131 gdzie wyodrębniono 63,84% z całkowitej powierzchni użytkowej lokali mieszkalnych i garażowych. Najmniej wyodrebnień 0,0% jest na nieruchomości przy ul. Wrzeciono 12C-W zabudowanej zespołem segmentowych domów jednorodzinnych.</t>
  </si>
  <si>
    <t>W poszcególnych pozycjach kosztów gospodarki zasobami mieszkaniowymi najwieksze przyrosty dotyczyły: kosztów centralnego ogrzewania i ciepłej wody, które wzrosły w ciagu minionych trzech lat o 30% w związku z corocznymi podwyżkami cen energii cieplnej narzucanymi przez jedynego dostawcę oraz kosztów wywozu nieczystości, które kolejnymi decyzjami Rady Miasta st. Warszawy podniesiono aż o 382% zmieniając jednoczesnie co chwila zasady rozliczania mieszkańców.</t>
  </si>
  <si>
    <t>Przychody z eksploatacji lokali użytkowych w najmie utrzymywały się na tym samym poziomie mimo ogłaszanych przez Rząd  lockdownów ze względu na rodzaj prowadzonej działalności, gdzie dominuje handel artykułami spożywczymi, ochrona zdrowia i gastronomia. W jednym przypadku konieczne było odroczenie płatności ze względu na spadek obrotów.</t>
  </si>
  <si>
    <t>Analiza zadłużenia na kontach opłat eksploatacyjnych lokali mieszkalnych na dzień 31.12.2021 wykazała wzrast o około 54 % w stosunku do grudnia 2019. Główną przyczyną tego wzrostu jest wprowadzony od marca 2020 stan zagrożenia epidemicznego , który w znacznym stopniu wpłynął na płynność finansową osób fizycznych, a co za tym idzie na powstające opóźnienia w regulowaniu bieżących opłat eksploatacyjnych. Pandemia była również przyczyną spowolnienia procedur sądowych co wydłużyło czas oczekiwania na wydanie prawomocnych tytułów wykonawczych, a w konsekwencji brak możliwości sprawnego dochodzenia należności w ramach postęgowań egzekucyjnych. Kolejna przeczyna to wprowadzone w czasie trwania epidemii ograniczenia dochodzenia należności z nieruchomości  ( art. 9 521 kodeksu postępowania cywilnego wprowadzony w maju 2020 r. ) Zapis. ten mówi, że wierzyciel może egzekwować należności z nieruchomości wówczas gdy zaległość stanowi co najmniej równowartość 1 / 20 oszacowanej nieruchomości . W praktyce oznacza to, że licytacje lokali mieszkalnych od maja 2020 praktycznie sie nie odbywały.  Mimo trudności spowodowanych wieloma ograniczeniami , które wprowadzone zostały w związku z obowiązującym stanem zagrożenia epidemicznego , Administracja starała się tak dostosować procedury windykacyjne do nowych warunków, aby maksymalnie zwiększyc ich skuteczność.                                            Ze względu na rodzaj prowadzonej działalności gospodarczej niewielu naszych najemców lokali użytkowych odnotowało spadek sprzedaży wynikający ze społecznej izolacji klientów, zmiany ich aktywności czy też wprowadzanych rozporządzeniami czasowych zakazów prowadzenia działalności, co mogłoby powodować chwilową utratę płynności finansowej w niektórych przypadkach. Podsumowując przeprowadzoną analizę należności Administracja nadmienia, że stan zadłuzenia lokali mieszkalnych i użytkowych nie zagraża  płynności finansowej Osiedla.</t>
  </si>
  <si>
    <t>Koszty utrzymania Klubu Seniora ponosi Osiedla WSM Młociny, natomiast koszty działalności kulturalnej - głównie Urząd Dzielnicy Bielany. Klub działający przez przez 10 miesięcy w roku, w miarę potrzeb jest wynajmowany na różnego rodzaju spotkania rodzinne oraz imprezy okolicznościowe. Środki pochodzące z tego źródła odprowadzane są do kasy Osiedla.</t>
  </si>
  <si>
    <t>W okresie pandemii działalnośc klubu była ograniczona ze względu na wprowadzone limity dotyczacego ilości ludzi przebywających razem w jednym pomieszczeniu. W roku 2021 nie były przyznawane zapomogi dla mieszkańców znajdujących się w trudnej sytuacji finansowej. Nie została także decyzją Rady Nadzorczej wypłacona coroczna "gwiazdka" dla grupy najstarszych emerytów. W związku z tym koszty zmniejszyły się w 2021 roku do poziomu 51.424,00 zł co stanowiłó 69,80% przychodów.</t>
  </si>
  <si>
    <r>
      <t xml:space="preserve">W dniu 29 kwietnia 2019. na posiedzeniu  Rady Osiedla, z udziałem członków Zarządu WSM, </t>
    </r>
    <r>
      <rPr>
        <sz val="14"/>
        <color theme="1"/>
        <rFont val="Times New Roman"/>
        <family val="1"/>
        <charset val="238"/>
      </rPr>
      <t>Rada poparła wniosek w sprawie dalszego prowadzeniu postępowania sądowego i rekomendowała wniesienie skargi kasacyjnej do Sądu Najwyższego oraz złożenie wniosku o zasiedzenie  nieruchomości. Zdecydowano że postępowanie będzie prowadzone przez zewnętrzną Kancelarię Prawną  prowadzoną przez Radcę Prawnego p. Adama Kuźnickiego.</t>
    </r>
  </si>
  <si>
    <t>Wykonania planu gospodarczo- finansowego za poszczególne lata są dostępne na stronie  www.wsm-mlociny.pl oraz pozostają do wglądu w biurze administracji osiedla ul. Wrzeciono 14A. Poniżej przedstawiamy najważniejsze informacje wynikające z wykonania tych planów.</t>
  </si>
  <si>
    <t xml:space="preserve"> Podstawą sporządzania rocznych Planów gospodarczo-finansowych są założenia ogólne do tych planów ujęte w Uchwalach Rady Nadzorczej oraz wytycznych do tego planu uchwalonych przez Zarząd.</t>
  </si>
</sst>
</file>

<file path=xl/styles.xml><?xml version="1.0" encoding="utf-8"?>
<styleSheet xmlns="http://schemas.openxmlformats.org/spreadsheetml/2006/main">
  <numFmts count="2">
    <numFmt numFmtId="5" formatCode="#,##0\ &quot;zł&quot;;\-#,##0\ &quot;zł&quot;"/>
    <numFmt numFmtId="164" formatCode="_-* #,##0.00_-;\-* #,##0.00_-;_-* &quot;-&quot;??_-;_-@_-"/>
  </numFmts>
  <fonts count="20">
    <font>
      <sz val="11"/>
      <color theme="1"/>
      <name val="Calibri"/>
      <family val="2"/>
      <charset val="238"/>
      <scheme val="minor"/>
    </font>
    <font>
      <sz val="11"/>
      <color theme="1"/>
      <name val="Calibri"/>
      <family val="2"/>
      <charset val="238"/>
    </font>
    <font>
      <b/>
      <sz val="11"/>
      <color theme="1"/>
      <name val="Calibri"/>
      <family val="2"/>
      <charset val="238"/>
    </font>
    <font>
      <sz val="11"/>
      <color theme="1"/>
      <name val="Arial"/>
      <family val="2"/>
      <charset val="238"/>
    </font>
    <font>
      <sz val="8"/>
      <color theme="1"/>
      <name val="Calibri"/>
      <family val="2"/>
      <charset val="238"/>
      <scheme val="minor"/>
    </font>
    <font>
      <sz val="10"/>
      <color theme="1"/>
      <name val="Arial"/>
      <family val="2"/>
      <charset val="238"/>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0"/>
      <color theme="1"/>
      <name val="Calibri"/>
      <family val="2"/>
      <charset val="238"/>
    </font>
    <font>
      <sz val="14"/>
      <color theme="1"/>
      <name val="Calibri"/>
      <family val="2"/>
      <charset val="238"/>
      <scheme val="minor"/>
    </font>
    <font>
      <b/>
      <sz val="14"/>
      <color theme="1"/>
      <name val="Calibri"/>
      <family val="2"/>
      <charset val="238"/>
    </font>
    <font>
      <b/>
      <sz val="14"/>
      <color theme="1"/>
      <name val="Calibri"/>
      <family val="2"/>
      <charset val="238"/>
      <scheme val="minor"/>
    </font>
    <font>
      <b/>
      <sz val="13"/>
      <color theme="1"/>
      <name val="Calibri"/>
      <family val="2"/>
      <charset val="238"/>
    </font>
    <font>
      <sz val="14"/>
      <color theme="1"/>
      <name val="Calibri"/>
      <family val="2"/>
      <charset val="238"/>
    </font>
    <font>
      <sz val="12"/>
      <color theme="1"/>
      <name val="Calibri"/>
      <family val="2"/>
      <charset val="238"/>
    </font>
    <font>
      <b/>
      <sz val="11"/>
      <color theme="1"/>
      <name val="Calibri"/>
      <family val="2"/>
      <charset val="238"/>
      <scheme val="minor"/>
    </font>
    <font>
      <sz val="12"/>
      <color theme="1"/>
      <name val="Times New Roman"/>
      <family val="1"/>
      <charset val="238"/>
    </font>
    <font>
      <sz val="14"/>
      <color theme="1"/>
      <name val="Times New Roman"/>
      <family val="1"/>
      <charset val="238"/>
    </font>
    <font>
      <u/>
      <sz val="14"/>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33">
    <xf numFmtId="0" fontId="0" fillId="0" borderId="0" xfId="0"/>
    <xf numFmtId="0" fontId="0" fillId="0" borderId="0" xfId="0" applyFont="1"/>
    <xf numFmtId="0" fontId="2" fillId="0" borderId="0" xfId="0" applyFont="1" applyAlignment="1">
      <alignment vertical="center"/>
    </xf>
    <xf numFmtId="0" fontId="1" fillId="0" borderId="0" xfId="0" applyFont="1" applyAlignment="1">
      <alignment vertical="center"/>
    </xf>
    <xf numFmtId="0" fontId="0" fillId="0" borderId="1" xfId="0" applyFont="1" applyBorder="1"/>
    <xf numFmtId="9" fontId="7" fillId="0" borderId="1" xfId="2" applyFont="1" applyBorder="1"/>
    <xf numFmtId="0" fontId="0" fillId="0" borderId="24" xfId="0" applyFont="1" applyBorder="1"/>
    <xf numFmtId="9" fontId="7" fillId="0" borderId="28" xfId="2" applyFont="1" applyBorder="1"/>
    <xf numFmtId="0" fontId="0" fillId="0" borderId="28" xfId="0" applyFont="1" applyBorder="1"/>
    <xf numFmtId="0" fontId="0" fillId="0" borderId="29" xfId="0" applyFont="1" applyBorder="1"/>
    <xf numFmtId="0" fontId="1" fillId="0" borderId="0" xfId="0" applyFont="1" applyBorder="1" applyAlignment="1">
      <alignment horizontal="left" vertical="center" wrapText="1"/>
    </xf>
    <xf numFmtId="9" fontId="7" fillId="2" borderId="1" xfId="2" applyFont="1" applyFill="1" applyBorder="1"/>
    <xf numFmtId="0" fontId="0" fillId="2" borderId="1" xfId="0" applyFont="1" applyFill="1" applyBorder="1"/>
    <xf numFmtId="0" fontId="0" fillId="2" borderId="24" xfId="0" applyFont="1" applyFill="1" applyBorder="1"/>
    <xf numFmtId="0" fontId="3" fillId="2" borderId="36" xfId="0" applyFont="1" applyFill="1" applyBorder="1" applyAlignment="1">
      <alignment vertical="center" wrapText="1"/>
    </xf>
    <xf numFmtId="0" fontId="3" fillId="2" borderId="24" xfId="0" applyFont="1" applyFill="1" applyBorder="1" applyAlignment="1">
      <alignment horizontal="right" vertical="center" wrapText="1"/>
    </xf>
    <xf numFmtId="0" fontId="3" fillId="2" borderId="37" xfId="0" applyFont="1" applyFill="1" applyBorder="1" applyAlignment="1">
      <alignment vertical="center" wrapText="1"/>
    </xf>
    <xf numFmtId="0" fontId="3" fillId="2" borderId="29" xfId="0" applyFont="1" applyFill="1" applyBorder="1" applyAlignment="1">
      <alignment horizontal="right" vertical="center" wrapText="1"/>
    </xf>
    <xf numFmtId="0" fontId="0" fillId="2" borderId="0" xfId="0" applyFont="1" applyFill="1"/>
    <xf numFmtId="0" fontId="3" fillId="2" borderId="41" xfId="0" applyFont="1" applyFill="1" applyBorder="1" applyAlignment="1">
      <alignment vertical="center" wrapText="1"/>
    </xf>
    <xf numFmtId="0" fontId="3" fillId="2" borderId="39" xfId="0" applyFont="1" applyFill="1" applyBorder="1" applyAlignment="1">
      <alignment vertical="center" wrapText="1"/>
    </xf>
    <xf numFmtId="0" fontId="3" fillId="2" borderId="51" xfId="0" applyFont="1" applyFill="1" applyBorder="1" applyAlignment="1">
      <alignment horizontal="right" vertical="center" wrapText="1"/>
    </xf>
    <xf numFmtId="0" fontId="16" fillId="0" borderId="54" xfId="0" applyFont="1" applyBorder="1" applyAlignment="1">
      <alignment horizontal="center"/>
    </xf>
    <xf numFmtId="0" fontId="16" fillId="2" borderId="54" xfId="0" applyFont="1" applyFill="1" applyBorder="1" applyAlignment="1">
      <alignment horizontal="center"/>
    </xf>
    <xf numFmtId="0" fontId="0" fillId="0" borderId="0" xfId="0" applyBorder="1" applyAlignment="1">
      <alignment horizontal="center" vertical="center" wrapText="1"/>
    </xf>
    <xf numFmtId="0" fontId="9" fillId="0" borderId="0" xfId="0" applyFont="1" applyBorder="1" applyAlignment="1">
      <alignment horizontal="left" vertical="center" wrapText="1"/>
    </xf>
    <xf numFmtId="5" fontId="12" fillId="2" borderId="0" xfId="1" applyNumberFormat="1" applyFont="1" applyFill="1" applyBorder="1" applyAlignment="1">
      <alignment horizontal="center"/>
    </xf>
    <xf numFmtId="5" fontId="8" fillId="2" borderId="0" xfId="1" applyNumberFormat="1" applyFont="1" applyFill="1" applyBorder="1" applyAlignment="1">
      <alignment horizontal="center"/>
    </xf>
    <xf numFmtId="0" fontId="14" fillId="0" borderId="0" xfId="0" applyFont="1" applyBorder="1" applyAlignment="1">
      <alignment vertical="center" wrapText="1"/>
    </xf>
    <xf numFmtId="0" fontId="2" fillId="4" borderId="54" xfId="0" applyFont="1" applyFill="1" applyBorder="1" applyAlignment="1">
      <alignment horizontal="center" vertical="center"/>
    </xf>
    <xf numFmtId="0" fontId="2" fillId="4" borderId="46" xfId="0" applyFont="1" applyFill="1" applyBorder="1" applyAlignment="1">
      <alignment horizontal="center" vertical="center"/>
    </xf>
    <xf numFmtId="0" fontId="0" fillId="0" borderId="11" xfId="0" applyFont="1" applyBorder="1" applyAlignment="1"/>
    <xf numFmtId="0" fontId="0" fillId="0" borderId="51" xfId="0" applyFont="1" applyBorder="1" applyAlignment="1"/>
    <xf numFmtId="0" fontId="12" fillId="4" borderId="53" xfId="0" applyFont="1" applyFill="1" applyBorder="1" applyAlignment="1"/>
    <xf numFmtId="0" fontId="12" fillId="4" borderId="50" xfId="0" applyFont="1" applyFill="1" applyBorder="1" applyAlignment="1"/>
    <xf numFmtId="0" fontId="0" fillId="0" borderId="28" xfId="0" applyFont="1" applyBorder="1" applyAlignment="1"/>
    <xf numFmtId="0" fontId="0" fillId="0" borderId="29" xfId="0" applyFont="1" applyBorder="1" applyAlignment="1"/>
    <xf numFmtId="0" fontId="1" fillId="0" borderId="60" xfId="0" applyFont="1" applyBorder="1" applyAlignment="1">
      <alignment horizontal="center" vertical="center" wrapText="1"/>
    </xf>
    <xf numFmtId="0" fontId="10" fillId="0" borderId="0" xfId="0" applyFont="1" applyBorder="1" applyAlignment="1">
      <alignment horizontal="left" wrapText="1"/>
    </xf>
    <xf numFmtId="0" fontId="11" fillId="0" borderId="0" xfId="0" applyFont="1" applyBorder="1" applyAlignment="1">
      <alignment horizontal="left" vertical="center"/>
    </xf>
    <xf numFmtId="0" fontId="15" fillId="0" borderId="0" xfId="0" applyFont="1" applyBorder="1" applyAlignment="1">
      <alignment horizontal="lef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4" fontId="8" fillId="2" borderId="0" xfId="1" applyNumberFormat="1" applyFont="1" applyFill="1" applyBorder="1" applyAlignment="1">
      <alignment horizont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3" fillId="2" borderId="0" xfId="0" applyFont="1" applyFill="1" applyBorder="1" applyAlignment="1">
      <alignment horizontal="right" vertical="center" wrapText="1"/>
    </xf>
    <xf numFmtId="0" fontId="16" fillId="3" borderId="28" xfId="0" applyFont="1" applyFill="1" applyBorder="1" applyAlignment="1"/>
    <xf numFmtId="0" fontId="16" fillId="3" borderId="29" xfId="0" applyFont="1" applyFill="1" applyBorder="1" applyAlignment="1"/>
    <xf numFmtId="0" fontId="2" fillId="0" borderId="0" xfId="0" applyFont="1" applyFill="1" applyBorder="1" applyAlignment="1">
      <alignment horizontal="left" vertical="center" wrapText="1"/>
    </xf>
    <xf numFmtId="0" fontId="16" fillId="0" borderId="0" xfId="0" applyFont="1" applyFill="1" applyBorder="1" applyAlignment="1"/>
    <xf numFmtId="0" fontId="10" fillId="2" borderId="0" xfId="0" applyFont="1" applyFill="1"/>
    <xf numFmtId="4" fontId="10" fillId="2" borderId="0" xfId="0" applyNumberFormat="1" applyFont="1" applyFill="1" applyAlignment="1">
      <alignment horizontal="right"/>
    </xf>
    <xf numFmtId="4" fontId="10" fillId="2" borderId="0" xfId="0" quotePrefix="1" applyNumberFormat="1" applyFont="1" applyFill="1" applyAlignment="1">
      <alignment horizontal="right"/>
    </xf>
    <xf numFmtId="0" fontId="10" fillId="0" borderId="0" xfId="0" applyFont="1"/>
    <xf numFmtId="0" fontId="17" fillId="0" borderId="0" xfId="0" applyFont="1" applyAlignment="1">
      <alignment horizontal="justify"/>
    </xf>
    <xf numFmtId="16" fontId="15" fillId="0" borderId="0" xfId="0" applyNumberFormat="1" applyFont="1" applyBorder="1" applyAlignment="1">
      <alignment horizontal="left" vertical="center" wrapText="1"/>
    </xf>
    <xf numFmtId="0" fontId="18" fillId="0" borderId="0" xfId="0" applyFont="1" applyAlignment="1">
      <alignment vertical="top" wrapText="1"/>
    </xf>
    <xf numFmtId="0" fontId="10" fillId="0" borderId="0" xfId="0" applyFont="1" applyAlignment="1">
      <alignment vertical="top" wrapText="1"/>
    </xf>
    <xf numFmtId="0" fontId="10" fillId="0" borderId="0" xfId="0" applyFont="1" applyAlignment="1"/>
    <xf numFmtId="0" fontId="19" fillId="0" borderId="0" xfId="0" applyFont="1" applyAlignment="1">
      <alignment vertical="top" wrapText="1"/>
    </xf>
    <xf numFmtId="0" fontId="14" fillId="2" borderId="0"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14" fillId="0" borderId="0" xfId="0" applyFont="1" applyBorder="1" applyAlignment="1">
      <alignment horizontal="left" vertical="center" wrapText="1"/>
    </xf>
    <xf numFmtId="0" fontId="11" fillId="4" borderId="32" xfId="0" applyFont="1" applyFill="1" applyBorder="1" applyAlignment="1">
      <alignment horizontal="center" vertical="center"/>
    </xf>
    <xf numFmtId="0" fontId="11" fillId="4" borderId="49" xfId="0" applyFont="1" applyFill="1" applyBorder="1" applyAlignment="1">
      <alignment horizontal="center" vertical="center"/>
    </xf>
    <xf numFmtId="0" fontId="11" fillId="4" borderId="33" xfId="0" applyFont="1" applyFill="1" applyBorder="1" applyAlignment="1">
      <alignment horizontal="center" vertical="center"/>
    </xf>
    <xf numFmtId="0" fontId="11" fillId="2" borderId="0" xfId="0" applyFont="1" applyFill="1" applyBorder="1" applyAlignment="1">
      <alignment horizontal="left" vertical="center" wrapText="1"/>
    </xf>
    <xf numFmtId="0" fontId="12" fillId="0" borderId="0" xfId="0" applyFont="1" applyBorder="1" applyAlignment="1">
      <alignment horizontal="left" vertical="center" wrapText="1"/>
    </xf>
    <xf numFmtId="0" fontId="1" fillId="2" borderId="0" xfId="0" applyFont="1" applyFill="1" applyBorder="1" applyAlignment="1">
      <alignment horizontal="left" vertical="center" wrapText="1"/>
    </xf>
    <xf numFmtId="0" fontId="0" fillId="0" borderId="0" xfId="0" applyBorder="1" applyAlignment="1">
      <alignment horizontal="left" vertical="center" wrapText="1"/>
    </xf>
    <xf numFmtId="0" fontId="1" fillId="0" borderId="18"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4" fillId="0" borderId="0" xfId="0" applyFont="1" applyBorder="1" applyAlignment="1">
      <alignment vertical="center" wrapText="1"/>
    </xf>
    <xf numFmtId="0" fontId="10" fillId="0" borderId="0" xfId="0" applyFont="1" applyBorder="1" applyAlignment="1">
      <alignment horizontal="left" vertical="center" wrapText="1"/>
    </xf>
    <xf numFmtId="5" fontId="12" fillId="2" borderId="2" xfId="1" applyNumberFormat="1" applyFont="1" applyFill="1" applyBorder="1" applyAlignment="1">
      <alignment horizontal="center"/>
    </xf>
    <xf numFmtId="5" fontId="12" fillId="2" borderId="4" xfId="1" applyNumberFormat="1" applyFont="1" applyFill="1" applyBorder="1" applyAlignment="1">
      <alignment horizontal="center"/>
    </xf>
    <xf numFmtId="5" fontId="12" fillId="2" borderId="17" xfId="1" applyNumberFormat="1" applyFont="1" applyFill="1" applyBorder="1" applyAlignment="1">
      <alignment horizont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16" fillId="2" borderId="34" xfId="0" applyFont="1" applyFill="1" applyBorder="1" applyAlignment="1">
      <alignment horizontal="center"/>
    </xf>
    <xf numFmtId="0" fontId="16" fillId="2" borderId="49" xfId="0" applyFont="1" applyFill="1" applyBorder="1" applyAlignment="1">
      <alignment horizontal="center"/>
    </xf>
    <xf numFmtId="0" fontId="16" fillId="2" borderId="33" xfId="0" applyFont="1" applyFill="1" applyBorder="1" applyAlignment="1">
      <alignment horizontal="center"/>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2" borderId="11"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22"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5" fillId="2" borderId="28" xfId="0" applyFont="1" applyFill="1" applyBorder="1" applyAlignment="1">
      <alignment horizontal="left" vertical="center"/>
    </xf>
    <xf numFmtId="0" fontId="0" fillId="2" borderId="36" xfId="0" applyFill="1" applyBorder="1" applyAlignment="1">
      <alignment horizontal="left"/>
    </xf>
    <xf numFmtId="0" fontId="0" fillId="2" borderId="1" xfId="0" applyFont="1" applyFill="1" applyBorder="1" applyAlignment="1">
      <alignment horizontal="left"/>
    </xf>
    <xf numFmtId="5" fontId="8" fillId="2" borderId="2" xfId="1" applyNumberFormat="1" applyFont="1" applyFill="1" applyBorder="1" applyAlignment="1">
      <alignment horizontal="right" indent="3"/>
    </xf>
    <xf numFmtId="5" fontId="8" fillId="2" borderId="4" xfId="1" applyNumberFormat="1" applyFont="1" applyFill="1" applyBorder="1" applyAlignment="1">
      <alignment horizontal="right" indent="3"/>
    </xf>
    <xf numFmtId="5" fontId="8" fillId="2" borderId="17" xfId="1" applyNumberFormat="1" applyFont="1" applyFill="1" applyBorder="1" applyAlignment="1">
      <alignment horizontal="right" indent="3"/>
    </xf>
    <xf numFmtId="0" fontId="11" fillId="0" borderId="0" xfId="0" applyFont="1" applyBorder="1" applyAlignment="1">
      <alignment horizontal="left"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16" fillId="2" borderId="53" xfId="0" applyFont="1" applyFill="1" applyBorder="1" applyAlignment="1">
      <alignment horizont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16" fillId="0" borderId="53" xfId="0" applyFont="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0" xfId="0" applyFont="1" applyAlignment="1">
      <alignment horizontal="left" vertical="center"/>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4" fontId="8" fillId="3" borderId="8" xfId="1" applyNumberFormat="1" applyFont="1" applyFill="1" applyBorder="1" applyAlignment="1">
      <alignment horizontal="center"/>
    </xf>
    <xf numFmtId="4" fontId="8" fillId="3" borderId="9" xfId="1" applyNumberFormat="1" applyFont="1" applyFill="1" applyBorder="1" applyAlignment="1">
      <alignment horizontal="center"/>
    </xf>
    <xf numFmtId="4" fontId="8" fillId="3" borderId="47" xfId="1" applyNumberFormat="1" applyFont="1" applyFill="1" applyBorder="1" applyAlignment="1">
      <alignment horizont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 fontId="8" fillId="2" borderId="22" xfId="1" applyNumberFormat="1" applyFont="1" applyFill="1" applyBorder="1" applyAlignment="1">
      <alignment horizontal="center"/>
    </xf>
    <xf numFmtId="4" fontId="8" fillId="2" borderId="21" xfId="1" applyNumberFormat="1" applyFont="1" applyFill="1" applyBorder="1" applyAlignment="1">
      <alignment horizontal="center"/>
    </xf>
    <xf numFmtId="4" fontId="8" fillId="2" borderId="23" xfId="1" applyNumberFormat="1" applyFont="1" applyFill="1" applyBorder="1" applyAlignment="1">
      <alignment horizontal="center"/>
    </xf>
    <xf numFmtId="0" fontId="1" fillId="0" borderId="59" xfId="0" applyFont="1" applyBorder="1" applyAlignment="1">
      <alignment horizontal="center" vertical="center" wrapText="1"/>
    </xf>
    <xf numFmtId="0" fontId="1" fillId="0" borderId="57" xfId="0" applyFont="1" applyBorder="1" applyAlignment="1">
      <alignment horizontal="center" vertical="center" wrapText="1"/>
    </xf>
    <xf numFmtId="4" fontId="8" fillId="2" borderId="2" xfId="1" applyNumberFormat="1" applyFont="1" applyFill="1" applyBorder="1" applyAlignment="1">
      <alignment horizontal="center"/>
    </xf>
    <xf numFmtId="4" fontId="8" fillId="2" borderId="4" xfId="1" applyNumberFormat="1" applyFont="1" applyFill="1" applyBorder="1" applyAlignment="1">
      <alignment horizontal="center"/>
    </xf>
    <xf numFmtId="4" fontId="8" fillId="2" borderId="17" xfId="1" applyNumberFormat="1" applyFont="1" applyFill="1" applyBorder="1" applyAlignment="1">
      <alignment horizontal="center"/>
    </xf>
    <xf numFmtId="0" fontId="12" fillId="4" borderId="34" xfId="0" applyFont="1" applyFill="1" applyBorder="1" applyAlignment="1">
      <alignment horizontal="center"/>
    </xf>
    <xf numFmtId="0" fontId="12" fillId="4" borderId="50" xfId="0" applyFont="1" applyFill="1" applyBorder="1" applyAlignment="1">
      <alignment horizontal="center"/>
    </xf>
    <xf numFmtId="4" fontId="8" fillId="4" borderId="2" xfId="1" applyNumberFormat="1" applyFont="1" applyFill="1" applyBorder="1" applyAlignment="1">
      <alignment horizontal="center"/>
    </xf>
    <xf numFmtId="4" fontId="8" fillId="4" borderId="4" xfId="1" applyNumberFormat="1" applyFont="1" applyFill="1" applyBorder="1" applyAlignment="1">
      <alignment horizontal="center"/>
    </xf>
    <xf numFmtId="4" fontId="8" fillId="4" borderId="17" xfId="1" applyNumberFormat="1" applyFont="1" applyFill="1" applyBorder="1" applyAlignment="1">
      <alignment horizontal="center"/>
    </xf>
    <xf numFmtId="4" fontId="8" fillId="2" borderId="2" xfId="0" applyNumberFormat="1" applyFont="1" applyFill="1" applyBorder="1" applyAlignment="1">
      <alignment horizontal="center" vertical="center"/>
    </xf>
    <xf numFmtId="4" fontId="8" fillId="2" borderId="17" xfId="0" applyNumberFormat="1" applyFont="1" applyFill="1" applyBorder="1" applyAlignment="1">
      <alignment horizontal="center" vertical="center"/>
    </xf>
    <xf numFmtId="5" fontId="12" fillId="2" borderId="22" xfId="1" applyNumberFormat="1" applyFont="1" applyFill="1" applyBorder="1" applyAlignment="1">
      <alignment horizontal="center"/>
    </xf>
    <xf numFmtId="5" fontId="12" fillId="2" borderId="21" xfId="1" applyNumberFormat="1" applyFont="1" applyFill="1" applyBorder="1" applyAlignment="1">
      <alignment horizontal="center"/>
    </xf>
    <xf numFmtId="5" fontId="12" fillId="2" borderId="23" xfId="1" applyNumberFormat="1" applyFont="1" applyFill="1" applyBorder="1" applyAlignment="1">
      <alignment horizontal="center"/>
    </xf>
    <xf numFmtId="0" fontId="9" fillId="0" borderId="21" xfId="0" applyFont="1" applyBorder="1" applyAlignment="1">
      <alignment horizontal="left" vertical="center" wrapText="1"/>
    </xf>
    <xf numFmtId="0" fontId="9" fillId="0" borderId="28" xfId="0" applyFont="1" applyBorder="1" applyAlignment="1">
      <alignment horizontal="left" vertical="center" wrapText="1"/>
    </xf>
    <xf numFmtId="0" fontId="11" fillId="0" borderId="26" xfId="0" applyFont="1" applyBorder="1" applyAlignment="1">
      <alignment horizontal="left" vertical="center" wrapText="1"/>
    </xf>
    <xf numFmtId="0" fontId="11" fillId="4" borderId="32"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2" fillId="4" borderId="33" xfId="0" applyFont="1" applyFill="1" applyBorder="1" applyAlignment="1">
      <alignment horizontal="center"/>
    </xf>
    <xf numFmtId="0" fontId="1" fillId="0" borderId="16"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5" fontId="12" fillId="2" borderId="10" xfId="1" applyNumberFormat="1" applyFont="1" applyFill="1" applyBorder="1" applyAlignment="1">
      <alignment horizontal="center"/>
    </xf>
    <xf numFmtId="5" fontId="12" fillId="2" borderId="40" xfId="1" applyNumberFormat="1" applyFont="1" applyFill="1" applyBorder="1" applyAlignment="1">
      <alignment horizontal="center"/>
    </xf>
    <xf numFmtId="0" fontId="9" fillId="0" borderId="2" xfId="0" applyFont="1" applyBorder="1" applyAlignment="1">
      <alignment horizontal="left" vertical="center" wrapText="1"/>
    </xf>
    <xf numFmtId="5" fontId="12" fillId="2" borderId="3" xfId="1" applyNumberFormat="1" applyFont="1" applyFill="1" applyBorder="1" applyAlignment="1">
      <alignment horizontal="center"/>
    </xf>
    <xf numFmtId="0" fontId="10" fillId="0" borderId="35" xfId="0" applyFont="1" applyBorder="1" applyAlignment="1">
      <alignment horizontal="left" wrapText="1"/>
    </xf>
    <xf numFmtId="0" fontId="1" fillId="0" borderId="43" xfId="0" applyFont="1" applyBorder="1" applyAlignment="1">
      <alignment horizontal="left" vertical="center" wrapText="1"/>
    </xf>
    <xf numFmtId="0" fontId="1" fillId="0" borderId="0" xfId="0" applyFont="1" applyBorder="1" applyAlignment="1">
      <alignment horizontal="left" vertical="center" wrapText="1"/>
    </xf>
    <xf numFmtId="0" fontId="1" fillId="0" borderId="48" xfId="0" applyFont="1" applyBorder="1" applyAlignment="1">
      <alignment horizontal="left" vertical="center" wrapText="1"/>
    </xf>
    <xf numFmtId="5" fontId="12" fillId="2" borderId="7" xfId="1" applyNumberFormat="1" applyFont="1" applyFill="1" applyBorder="1" applyAlignment="1">
      <alignment horizontal="center"/>
    </xf>
    <xf numFmtId="0" fontId="12" fillId="0" borderId="26" xfId="0" applyFont="1" applyBorder="1" applyAlignment="1">
      <alignment horizontal="left" wrapText="1"/>
    </xf>
    <xf numFmtId="5" fontId="12" fillId="0" borderId="2" xfId="1" applyNumberFormat="1" applyFont="1" applyBorder="1" applyAlignment="1">
      <alignment horizontal="center"/>
    </xf>
    <xf numFmtId="5" fontId="12" fillId="0" borderId="4" xfId="1" applyNumberFormat="1" applyFont="1" applyBorder="1" applyAlignment="1">
      <alignment horizontal="center"/>
    </xf>
    <xf numFmtId="5" fontId="12" fillId="0" borderId="17" xfId="1" applyNumberFormat="1" applyFont="1" applyBorder="1" applyAlignment="1">
      <alignment horizontal="center"/>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4" fillId="0" borderId="2" xfId="0" applyFont="1" applyBorder="1" applyAlignment="1">
      <alignment horizontal="center"/>
    </xf>
    <xf numFmtId="0" fontId="4" fillId="0" borderId="17" xfId="0" applyFont="1" applyBorder="1" applyAlignment="1">
      <alignment horizontal="center"/>
    </xf>
    <xf numFmtId="5" fontId="8" fillId="0" borderId="2" xfId="1" applyNumberFormat="1" applyFont="1" applyBorder="1" applyAlignment="1">
      <alignment horizontal="center"/>
    </xf>
    <xf numFmtId="5" fontId="8" fillId="0" borderId="4" xfId="1" applyNumberFormat="1" applyFont="1" applyBorder="1" applyAlignment="1">
      <alignment horizontal="center"/>
    </xf>
    <xf numFmtId="5" fontId="8" fillId="0" borderId="17" xfId="1" applyNumberFormat="1" applyFont="1" applyBorder="1" applyAlignment="1">
      <alignment horizontal="center"/>
    </xf>
    <xf numFmtId="5" fontId="8" fillId="0" borderId="22" xfId="1" applyNumberFormat="1" applyFont="1" applyBorder="1" applyAlignment="1">
      <alignment horizontal="center"/>
    </xf>
    <xf numFmtId="5" fontId="8" fillId="0" borderId="21" xfId="1" applyNumberFormat="1" applyFont="1" applyBorder="1" applyAlignment="1">
      <alignment horizontal="center"/>
    </xf>
    <xf numFmtId="5" fontId="8" fillId="0" borderId="23" xfId="1" applyNumberFormat="1" applyFont="1" applyBorder="1" applyAlignment="1">
      <alignment horizontal="center"/>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14" xfId="0" applyFont="1" applyFill="1" applyBorder="1" applyAlignment="1">
      <alignment horizontal="center" vertic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15" xfId="0" applyFont="1" applyFill="1" applyBorder="1" applyAlignment="1">
      <alignment horizontal="center"/>
    </xf>
    <xf numFmtId="0" fontId="10" fillId="0" borderId="0" xfId="0" applyFont="1" applyAlignment="1">
      <alignment vertical="center" wrapText="1"/>
    </xf>
    <xf numFmtId="0" fontId="4" fillId="0" borderId="10" xfId="0" applyFont="1" applyBorder="1" applyAlignment="1">
      <alignment horizontal="center"/>
    </xf>
    <xf numFmtId="0" fontId="4" fillId="0" borderId="7" xfId="0" applyFont="1" applyBorder="1" applyAlignment="1">
      <alignment horizontal="center"/>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4" fillId="0" borderId="4" xfId="0" applyFont="1" applyBorder="1" applyAlignment="1">
      <alignment horizontal="center"/>
    </xf>
    <xf numFmtId="0" fontId="0" fillId="0" borderId="0" xfId="0" applyFont="1" applyAlignment="1">
      <alignment horizontal="center" vertical="center" wrapText="1"/>
    </xf>
    <xf numFmtId="0" fontId="1" fillId="0" borderId="36" xfId="0" applyFont="1" applyBorder="1" applyAlignment="1">
      <alignment horizontal="left" vertical="center" wrapText="1"/>
    </xf>
    <xf numFmtId="0" fontId="1" fillId="0" borderId="1" xfId="0" applyFont="1" applyBorder="1" applyAlignment="1">
      <alignment horizontal="left" vertical="center" wrapText="1"/>
    </xf>
    <xf numFmtId="0" fontId="1" fillId="0" borderId="24" xfId="0" applyFont="1" applyBorder="1" applyAlignment="1">
      <alignment horizontal="left" vertical="center" wrapText="1"/>
    </xf>
    <xf numFmtId="0" fontId="1" fillId="0" borderId="3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14" fillId="0" borderId="0" xfId="0" applyFont="1" applyAlignment="1">
      <alignment horizontal="left"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1" fillId="0" borderId="0" xfId="0" applyFont="1" applyBorder="1" applyAlignment="1">
      <alignment horizontal="center" vertical="center" wrapText="1"/>
    </xf>
    <xf numFmtId="0" fontId="11" fillId="0" borderId="0" xfId="0" applyFont="1" applyBorder="1" applyAlignment="1">
      <alignment horizontal="left"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2" borderId="39" xfId="0" applyFill="1" applyBorder="1" applyAlignment="1">
      <alignment horizontal="left"/>
    </xf>
    <xf numFmtId="0" fontId="0" fillId="2" borderId="11" xfId="0" applyFont="1" applyFill="1" applyBorder="1" applyAlignment="1">
      <alignment horizontal="left"/>
    </xf>
    <xf numFmtId="5" fontId="8" fillId="2" borderId="10" xfId="1" applyNumberFormat="1" applyFont="1" applyFill="1" applyBorder="1" applyAlignment="1">
      <alignment horizontal="right" indent="3"/>
    </xf>
    <xf numFmtId="5" fontId="8" fillId="2" borderId="7" xfId="1" applyNumberFormat="1" applyFont="1" applyFill="1" applyBorder="1" applyAlignment="1">
      <alignment horizontal="right" indent="3"/>
    </xf>
    <xf numFmtId="5" fontId="8" fillId="2" borderId="40" xfId="1" applyNumberFormat="1" applyFont="1" applyFill="1" applyBorder="1" applyAlignment="1">
      <alignment horizontal="right" indent="3"/>
    </xf>
    <xf numFmtId="0" fontId="1" fillId="0" borderId="56"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 fontId="8" fillId="2" borderId="10" xfId="1" applyNumberFormat="1" applyFont="1" applyFill="1" applyBorder="1" applyAlignment="1">
      <alignment horizontal="center"/>
    </xf>
    <xf numFmtId="4" fontId="8" fillId="2" borderId="7" xfId="1" applyNumberFormat="1" applyFont="1" applyFill="1" applyBorder="1" applyAlignment="1">
      <alignment horizontal="center"/>
    </xf>
    <xf numFmtId="4" fontId="8" fillId="2" borderId="10" xfId="0" applyNumberFormat="1" applyFont="1" applyFill="1" applyBorder="1" applyAlignment="1">
      <alignment horizontal="center"/>
    </xf>
    <xf numFmtId="4" fontId="8" fillId="2" borderId="40" xfId="0" applyNumberFormat="1" applyFont="1" applyFill="1" applyBorder="1" applyAlignment="1">
      <alignment horizontal="center"/>
    </xf>
    <xf numFmtId="0" fontId="12" fillId="4" borderId="32" xfId="0" applyFont="1" applyFill="1" applyBorder="1" applyAlignment="1">
      <alignment horizontal="center"/>
    </xf>
    <xf numFmtId="0" fontId="12" fillId="4" borderId="49" xfId="0" applyFont="1" applyFill="1" applyBorder="1" applyAlignment="1">
      <alignment horizontal="center"/>
    </xf>
    <xf numFmtId="0" fontId="16" fillId="4" borderId="37" xfId="0" applyFont="1" applyFill="1" applyBorder="1" applyAlignment="1">
      <alignment horizontal="left"/>
    </xf>
    <xf numFmtId="0" fontId="16" fillId="4" borderId="28" xfId="0" applyFont="1" applyFill="1" applyBorder="1" applyAlignment="1">
      <alignment horizontal="left"/>
    </xf>
    <xf numFmtId="5" fontId="8" fillId="4" borderId="22" xfId="1" applyNumberFormat="1" applyFont="1" applyFill="1" applyBorder="1" applyAlignment="1">
      <alignment horizontal="right" indent="3"/>
    </xf>
    <xf numFmtId="5" fontId="8" fillId="4" borderId="21" xfId="1" applyNumberFormat="1" applyFont="1" applyFill="1" applyBorder="1" applyAlignment="1">
      <alignment horizontal="right" indent="3"/>
    </xf>
  </cellXfs>
  <cellStyles count="3">
    <cellStyle name="Dziesiętny" xfId="1" builtinId="3"/>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77"/>
  <sheetViews>
    <sheetView tabSelected="1" view="pageLayout" zoomScaleNormal="100" workbookViewId="0">
      <selection activeCell="A5" sqref="A5:I5"/>
    </sheetView>
  </sheetViews>
  <sheetFormatPr defaultRowHeight="15"/>
  <cols>
    <col min="2" max="2" width="19.28515625" customWidth="1"/>
    <col min="3" max="3" width="13.7109375" customWidth="1"/>
    <col min="4" max="4" width="10" bestFit="1" customWidth="1"/>
    <col min="5" max="5" width="13.28515625" customWidth="1"/>
    <col min="6" max="6" width="20.5703125" customWidth="1"/>
    <col min="7" max="7" width="12.28515625" customWidth="1"/>
    <col min="8" max="8" width="13.5703125" customWidth="1"/>
    <col min="9" max="9" width="15.85546875" customWidth="1"/>
  </cols>
  <sheetData>
    <row r="1" spans="1:9" ht="18.75">
      <c r="A1" s="201" t="s">
        <v>57</v>
      </c>
      <c r="B1" s="201"/>
      <c r="C1" s="201"/>
      <c r="D1" s="201"/>
      <c r="E1" s="201"/>
      <c r="F1" s="201"/>
      <c r="G1" s="201"/>
      <c r="H1" s="201"/>
      <c r="I1" s="201"/>
    </row>
    <row r="2" spans="1:9" ht="18.75">
      <c r="A2" s="201" t="s">
        <v>0</v>
      </c>
      <c r="B2" s="201"/>
      <c r="C2" s="201"/>
      <c r="D2" s="201"/>
      <c r="E2" s="201"/>
      <c r="F2" s="201"/>
      <c r="G2" s="201"/>
      <c r="H2" s="201"/>
      <c r="I2" s="201"/>
    </row>
    <row r="3" spans="1:9">
      <c r="A3" s="2"/>
      <c r="B3" s="1"/>
      <c r="C3" s="1"/>
      <c r="D3" s="1"/>
      <c r="E3" s="1"/>
      <c r="F3" s="1"/>
      <c r="G3" s="1"/>
      <c r="H3" s="1"/>
      <c r="I3" s="1"/>
    </row>
    <row r="4" spans="1:9">
      <c r="A4" s="3"/>
      <c r="B4" s="1"/>
      <c r="C4" s="1"/>
      <c r="D4" s="1"/>
      <c r="E4" s="1"/>
      <c r="F4" s="1"/>
      <c r="G4" s="1"/>
      <c r="H4" s="1"/>
      <c r="I4" s="1"/>
    </row>
    <row r="5" spans="1:9" ht="87" customHeight="1">
      <c r="A5" s="202" t="s">
        <v>151</v>
      </c>
      <c r="B5" s="202"/>
      <c r="C5" s="202"/>
      <c r="D5" s="202"/>
      <c r="E5" s="202"/>
      <c r="F5" s="202"/>
      <c r="G5" s="202"/>
      <c r="H5" s="202"/>
      <c r="I5" s="202"/>
    </row>
    <row r="6" spans="1:9" ht="46.5" customHeight="1" thickBot="1">
      <c r="A6" s="202" t="s">
        <v>152</v>
      </c>
      <c r="B6" s="202"/>
      <c r="C6" s="202"/>
      <c r="D6" s="202"/>
      <c r="E6" s="202"/>
      <c r="F6" s="202"/>
      <c r="G6" s="202"/>
      <c r="H6" s="202"/>
      <c r="I6" s="202"/>
    </row>
    <row r="7" spans="1:9">
      <c r="A7" s="203" t="s">
        <v>17</v>
      </c>
      <c r="B7" s="204"/>
      <c r="C7" s="205"/>
      <c r="D7" s="206" t="s">
        <v>18</v>
      </c>
      <c r="E7" s="206"/>
      <c r="F7" s="206"/>
      <c r="G7" s="206" t="s">
        <v>19</v>
      </c>
      <c r="H7" s="206"/>
      <c r="I7" s="207"/>
    </row>
    <row r="8" spans="1:9" ht="32.25" customHeight="1">
      <c r="A8" s="194" t="s">
        <v>44</v>
      </c>
      <c r="B8" s="195"/>
      <c r="C8" s="195"/>
      <c r="D8" s="195" t="s">
        <v>45</v>
      </c>
      <c r="E8" s="195"/>
      <c r="F8" s="195"/>
      <c r="G8" s="195" t="s">
        <v>46</v>
      </c>
      <c r="H8" s="195"/>
      <c r="I8" s="196"/>
    </row>
    <row r="9" spans="1:9" ht="48" customHeight="1" thickBot="1">
      <c r="A9" s="197" t="s">
        <v>54</v>
      </c>
      <c r="B9" s="198"/>
      <c r="C9" s="198"/>
      <c r="D9" s="198" t="s">
        <v>51</v>
      </c>
      <c r="E9" s="198"/>
      <c r="F9" s="198"/>
      <c r="G9" s="198" t="s">
        <v>47</v>
      </c>
      <c r="H9" s="198"/>
      <c r="I9" s="199"/>
    </row>
    <row r="10" spans="1:9">
      <c r="A10" s="208"/>
      <c r="B10" s="208"/>
      <c r="C10" s="208"/>
      <c r="D10" s="208"/>
      <c r="E10" s="208"/>
      <c r="F10" s="208"/>
      <c r="G10" s="208"/>
      <c r="H10" s="208"/>
      <c r="I10" s="208"/>
    </row>
    <row r="11" spans="1:9" ht="18.75">
      <c r="A11" s="209" t="s">
        <v>1</v>
      </c>
      <c r="B11" s="209"/>
      <c r="C11" s="209"/>
      <c r="D11" s="209"/>
      <c r="E11" s="209"/>
      <c r="F11" s="209"/>
      <c r="G11" s="209"/>
      <c r="H11" s="209"/>
      <c r="I11" s="209"/>
    </row>
    <row r="12" spans="1:9" ht="109.5" customHeight="1">
      <c r="A12" s="81" t="s">
        <v>110</v>
      </c>
      <c r="B12" s="81"/>
      <c r="C12" s="81"/>
      <c r="D12" s="81"/>
      <c r="E12" s="81"/>
      <c r="F12" s="81"/>
      <c r="G12" s="81"/>
      <c r="H12" s="81"/>
      <c r="I12" s="81"/>
    </row>
    <row r="13" spans="1:9" ht="39.75" customHeight="1">
      <c r="A13" s="81" t="s">
        <v>143</v>
      </c>
      <c r="B13" s="81"/>
      <c r="C13" s="81"/>
      <c r="D13" s="81"/>
      <c r="E13" s="81"/>
      <c r="F13" s="81"/>
      <c r="G13" s="81"/>
      <c r="H13" s="81"/>
      <c r="I13" s="81"/>
    </row>
    <row r="14" spans="1:9" ht="105" customHeight="1">
      <c r="A14" s="200" t="s">
        <v>144</v>
      </c>
      <c r="B14" s="200"/>
      <c r="C14" s="200"/>
      <c r="D14" s="200"/>
      <c r="E14" s="200"/>
      <c r="F14" s="200"/>
      <c r="G14" s="200"/>
      <c r="H14" s="200"/>
      <c r="I14" s="200"/>
    </row>
    <row r="15" spans="1:9" ht="24.75" customHeight="1">
      <c r="A15" s="193"/>
      <c r="B15" s="193"/>
      <c r="C15" s="193"/>
      <c r="D15" s="193"/>
      <c r="E15" s="193"/>
      <c r="F15" s="193"/>
      <c r="G15" s="193"/>
      <c r="H15" s="193"/>
      <c r="I15" s="193"/>
    </row>
    <row r="16" spans="1:9" ht="18.75">
      <c r="A16" s="190" t="s">
        <v>103</v>
      </c>
      <c r="B16" s="190"/>
      <c r="C16" s="190"/>
      <c r="D16" s="190"/>
      <c r="E16" s="190"/>
      <c r="F16" s="190"/>
      <c r="G16" s="190"/>
      <c r="H16" s="190"/>
      <c r="I16" s="190"/>
    </row>
    <row r="17" spans="1:9" ht="24.75" customHeight="1" thickBot="1">
      <c r="A17" s="191" t="s">
        <v>109</v>
      </c>
      <c r="B17" s="191"/>
      <c r="C17" s="191"/>
      <c r="D17" s="191"/>
      <c r="E17" s="191"/>
      <c r="F17" s="191"/>
      <c r="G17" s="191"/>
      <c r="H17" s="191"/>
      <c r="I17" s="191"/>
    </row>
    <row r="18" spans="1:9" ht="19.5" thickBot="1">
      <c r="A18" s="67" t="s">
        <v>105</v>
      </c>
      <c r="B18" s="68"/>
      <c r="C18" s="69"/>
      <c r="D18" s="137">
        <v>2019</v>
      </c>
      <c r="E18" s="153"/>
      <c r="F18" s="137">
        <v>2020</v>
      </c>
      <c r="G18" s="153"/>
      <c r="H18" s="137">
        <v>2021</v>
      </c>
      <c r="I18" s="138"/>
    </row>
    <row r="19" spans="1:9">
      <c r="A19" s="162" t="s">
        <v>29</v>
      </c>
      <c r="B19" s="163"/>
      <c r="C19" s="164"/>
      <c r="D19" s="188" t="s">
        <v>52</v>
      </c>
      <c r="E19" s="189"/>
      <c r="F19" s="188" t="s">
        <v>20</v>
      </c>
      <c r="G19" s="189"/>
      <c r="H19" s="173" t="s">
        <v>20</v>
      </c>
      <c r="I19" s="174"/>
    </row>
    <row r="20" spans="1:9" ht="15.75">
      <c r="A20" s="74"/>
      <c r="B20" s="75"/>
      <c r="C20" s="76"/>
      <c r="D20" s="175">
        <v>-285949</v>
      </c>
      <c r="E20" s="176"/>
      <c r="F20" s="175">
        <v>380257.04</v>
      </c>
      <c r="G20" s="176"/>
      <c r="H20" s="175">
        <v>506709</v>
      </c>
      <c r="I20" s="177"/>
    </row>
    <row r="21" spans="1:9">
      <c r="A21" s="154" t="s">
        <v>30</v>
      </c>
      <c r="B21" s="155"/>
      <c r="C21" s="156"/>
      <c r="D21" s="173" t="s">
        <v>52</v>
      </c>
      <c r="E21" s="192"/>
      <c r="F21" s="173" t="s">
        <v>20</v>
      </c>
      <c r="G21" s="192"/>
      <c r="H21" s="173" t="s">
        <v>20</v>
      </c>
      <c r="I21" s="174"/>
    </row>
    <row r="22" spans="1:9" ht="15.75">
      <c r="A22" s="74"/>
      <c r="B22" s="75"/>
      <c r="C22" s="76"/>
      <c r="D22" s="175">
        <v>-521938</v>
      </c>
      <c r="E22" s="176"/>
      <c r="F22" s="175">
        <v>137331.91</v>
      </c>
      <c r="G22" s="176"/>
      <c r="H22" s="175">
        <v>200897.43</v>
      </c>
      <c r="I22" s="177"/>
    </row>
    <row r="23" spans="1:9">
      <c r="A23" s="154" t="s">
        <v>48</v>
      </c>
      <c r="B23" s="155"/>
      <c r="C23" s="156"/>
      <c r="D23" s="173" t="s">
        <v>20</v>
      </c>
      <c r="E23" s="192"/>
      <c r="F23" s="173" t="s">
        <v>20</v>
      </c>
      <c r="G23" s="192"/>
      <c r="H23" s="173" t="s">
        <v>52</v>
      </c>
      <c r="I23" s="174"/>
    </row>
    <row r="24" spans="1:9" ht="30.75" customHeight="1">
      <c r="A24" s="74"/>
      <c r="B24" s="75"/>
      <c r="C24" s="76"/>
      <c r="D24" s="175">
        <v>478794</v>
      </c>
      <c r="E24" s="176"/>
      <c r="F24" s="175">
        <v>157089</v>
      </c>
      <c r="G24" s="176"/>
      <c r="H24" s="175">
        <v>-110115</v>
      </c>
      <c r="I24" s="177"/>
    </row>
    <row r="25" spans="1:9" ht="31.5" customHeight="1" thickBot="1">
      <c r="A25" s="77" t="s">
        <v>16</v>
      </c>
      <c r="B25" s="78"/>
      <c r="C25" s="79"/>
      <c r="D25" s="178">
        <v>3709306</v>
      </c>
      <c r="E25" s="179"/>
      <c r="F25" s="178">
        <v>3521901.29</v>
      </c>
      <c r="G25" s="179"/>
      <c r="H25" s="178">
        <v>6351190</v>
      </c>
      <c r="I25" s="180"/>
    </row>
    <row r="26" spans="1:9" ht="15.75" customHeight="1">
      <c r="A26" s="40" t="s">
        <v>55</v>
      </c>
      <c r="B26" s="40"/>
      <c r="C26" s="40"/>
      <c r="D26" s="40"/>
      <c r="E26" s="40"/>
      <c r="F26" s="40"/>
      <c r="G26" s="40"/>
      <c r="H26" s="40"/>
      <c r="I26" s="40"/>
    </row>
    <row r="27" spans="1:9" ht="60.75" customHeight="1">
      <c r="A27" s="81" t="s">
        <v>111</v>
      </c>
      <c r="B27" s="81"/>
      <c r="C27" s="81"/>
      <c r="D27" s="81"/>
      <c r="E27" s="81"/>
      <c r="F27" s="81"/>
      <c r="G27" s="81"/>
      <c r="H27" s="81"/>
      <c r="I27" s="81"/>
    </row>
    <row r="28" spans="1:9" ht="98.25" customHeight="1">
      <c r="A28" s="187" t="s">
        <v>112</v>
      </c>
      <c r="B28" s="187"/>
      <c r="C28" s="187"/>
      <c r="D28" s="187"/>
      <c r="E28" s="187"/>
      <c r="F28" s="187"/>
      <c r="G28" s="187"/>
      <c r="H28" s="187"/>
      <c r="I28" s="187"/>
    </row>
    <row r="29" spans="1:9" ht="45" customHeight="1">
      <c r="A29" s="40"/>
      <c r="B29" s="40"/>
      <c r="C29" s="40"/>
      <c r="D29" s="40"/>
      <c r="E29" s="40"/>
      <c r="F29" s="40"/>
      <c r="G29" s="40"/>
      <c r="H29" s="40"/>
      <c r="I29" s="40"/>
    </row>
    <row r="30" spans="1:9" ht="15.75">
      <c r="A30" s="57"/>
      <c r="B30" s="40"/>
      <c r="C30" s="40"/>
      <c r="D30" s="40"/>
      <c r="E30" s="40"/>
      <c r="F30" s="40"/>
      <c r="G30" s="40"/>
      <c r="H30" s="40"/>
      <c r="I30" s="40"/>
    </row>
    <row r="31" spans="1:9" ht="19.5" thickBot="1">
      <c r="A31" s="149" t="s">
        <v>104</v>
      </c>
      <c r="B31" s="149"/>
      <c r="C31" s="149"/>
      <c r="D31" s="149"/>
      <c r="E31" s="149"/>
      <c r="F31" s="149"/>
      <c r="G31" s="149"/>
      <c r="H31" s="149"/>
      <c r="I31" s="149"/>
    </row>
    <row r="32" spans="1:9" ht="18.75">
      <c r="A32" s="181" t="s">
        <v>105</v>
      </c>
      <c r="B32" s="182"/>
      <c r="C32" s="183"/>
      <c r="D32" s="184">
        <v>2019</v>
      </c>
      <c r="E32" s="185"/>
      <c r="F32" s="184">
        <v>2020</v>
      </c>
      <c r="G32" s="185"/>
      <c r="H32" s="184">
        <v>2021</v>
      </c>
      <c r="I32" s="186"/>
    </row>
    <row r="33" spans="1:18" ht="18.75">
      <c r="A33" s="154" t="s">
        <v>2</v>
      </c>
      <c r="B33" s="155"/>
      <c r="C33" s="156"/>
      <c r="D33" s="167">
        <v>7801884</v>
      </c>
      <c r="E33" s="168"/>
      <c r="F33" s="167">
        <v>7628276.3700000001</v>
      </c>
      <c r="G33" s="168"/>
      <c r="H33" s="167">
        <v>8037494</v>
      </c>
      <c r="I33" s="169"/>
    </row>
    <row r="34" spans="1:18" ht="15.75">
      <c r="A34" s="74"/>
      <c r="B34" s="75"/>
      <c r="C34" s="76"/>
      <c r="D34" s="5">
        <v>1</v>
      </c>
      <c r="E34" s="4" t="s">
        <v>21</v>
      </c>
      <c r="F34" s="5">
        <v>0.97</v>
      </c>
      <c r="G34" s="4" t="s">
        <v>21</v>
      </c>
      <c r="H34" s="5">
        <v>0.98</v>
      </c>
      <c r="I34" s="6" t="s">
        <v>21</v>
      </c>
      <c r="R34" t="s">
        <v>55</v>
      </c>
    </row>
    <row r="35" spans="1:18" ht="18.75">
      <c r="A35" s="154" t="s">
        <v>22</v>
      </c>
      <c r="B35" s="155"/>
      <c r="C35" s="156"/>
      <c r="D35" s="167">
        <v>6191924</v>
      </c>
      <c r="E35" s="168"/>
      <c r="F35" s="167">
        <v>6679141.8700000001</v>
      </c>
      <c r="G35" s="168"/>
      <c r="H35" s="167">
        <v>7237832</v>
      </c>
      <c r="I35" s="169"/>
    </row>
    <row r="36" spans="1:18" ht="15.75">
      <c r="A36" s="74"/>
      <c r="B36" s="75"/>
      <c r="C36" s="76"/>
      <c r="D36" s="5">
        <v>0.96</v>
      </c>
      <c r="E36" s="4" t="s">
        <v>21</v>
      </c>
      <c r="F36" s="5">
        <v>0.99</v>
      </c>
      <c r="G36" s="4" t="s">
        <v>21</v>
      </c>
      <c r="H36" s="5">
        <v>1.01</v>
      </c>
      <c r="I36" s="6" t="s">
        <v>21</v>
      </c>
    </row>
    <row r="37" spans="1:18" ht="18.75">
      <c r="A37" s="154" t="s">
        <v>23</v>
      </c>
      <c r="B37" s="155"/>
      <c r="C37" s="156"/>
      <c r="D37" s="167">
        <v>1324011</v>
      </c>
      <c r="E37" s="168"/>
      <c r="F37" s="167">
        <v>1329391.54</v>
      </c>
      <c r="G37" s="168"/>
      <c r="H37" s="167">
        <v>1306372</v>
      </c>
      <c r="I37" s="169"/>
    </row>
    <row r="38" spans="1:18" ht="15.75">
      <c r="A38" s="74"/>
      <c r="B38" s="75"/>
      <c r="C38" s="76"/>
      <c r="D38" s="5">
        <v>1.1499999999999999</v>
      </c>
      <c r="E38" s="4" t="s">
        <v>21</v>
      </c>
      <c r="F38" s="5">
        <v>0.99</v>
      </c>
      <c r="G38" s="4" t="s">
        <v>21</v>
      </c>
      <c r="H38" s="5">
        <v>1.02</v>
      </c>
      <c r="I38" s="6" t="s">
        <v>21</v>
      </c>
    </row>
    <row r="39" spans="1:18" ht="18.75">
      <c r="A39" s="154" t="s">
        <v>3</v>
      </c>
      <c r="B39" s="155"/>
      <c r="C39" s="156"/>
      <c r="D39" s="167">
        <v>1973474</v>
      </c>
      <c r="E39" s="168"/>
      <c r="F39" s="167">
        <v>1844227.91</v>
      </c>
      <c r="G39" s="168"/>
      <c r="H39" s="167">
        <v>1758099</v>
      </c>
      <c r="I39" s="169"/>
    </row>
    <row r="40" spans="1:18" ht="15.75">
      <c r="A40" s="74"/>
      <c r="B40" s="75"/>
      <c r="C40" s="76"/>
      <c r="D40" s="5">
        <v>0.87</v>
      </c>
      <c r="E40" s="4" t="s">
        <v>21</v>
      </c>
      <c r="F40" s="5">
        <v>0.79</v>
      </c>
      <c r="G40" s="4" t="s">
        <v>21</v>
      </c>
      <c r="H40" s="5">
        <v>0.87</v>
      </c>
      <c r="I40" s="6" t="s">
        <v>21</v>
      </c>
    </row>
    <row r="41" spans="1:18" ht="18.75">
      <c r="A41" s="154" t="s">
        <v>24</v>
      </c>
      <c r="B41" s="155"/>
      <c r="C41" s="156"/>
      <c r="D41" s="167">
        <v>3814241</v>
      </c>
      <c r="E41" s="168"/>
      <c r="F41" s="167">
        <v>4100618.88</v>
      </c>
      <c r="G41" s="168"/>
      <c r="H41" s="167">
        <v>4990941</v>
      </c>
      <c r="I41" s="169"/>
    </row>
    <row r="42" spans="1:18" ht="15.75">
      <c r="A42" s="74"/>
      <c r="B42" s="75"/>
      <c r="C42" s="76"/>
      <c r="D42" s="5">
        <v>0.94</v>
      </c>
      <c r="E42" s="4" t="s">
        <v>21</v>
      </c>
      <c r="F42" s="5">
        <v>1</v>
      </c>
      <c r="G42" s="4" t="s">
        <v>21</v>
      </c>
      <c r="H42" s="5">
        <v>1.1399999999999999</v>
      </c>
      <c r="I42" s="6" t="s">
        <v>21</v>
      </c>
    </row>
    <row r="43" spans="1:18" ht="18.75">
      <c r="A43" s="154" t="s">
        <v>25</v>
      </c>
      <c r="B43" s="155"/>
      <c r="C43" s="156"/>
      <c r="D43" s="82">
        <v>463749</v>
      </c>
      <c r="E43" s="83"/>
      <c r="F43" s="82">
        <v>1770476.7</v>
      </c>
      <c r="G43" s="83"/>
      <c r="H43" s="167">
        <v>2234816</v>
      </c>
      <c r="I43" s="169"/>
    </row>
    <row r="44" spans="1:18" ht="15.75">
      <c r="A44" s="74"/>
      <c r="B44" s="75"/>
      <c r="C44" s="76"/>
      <c r="D44" s="11">
        <v>0.95</v>
      </c>
      <c r="E44" s="12" t="s">
        <v>21</v>
      </c>
      <c r="F44" s="11">
        <v>0.93</v>
      </c>
      <c r="G44" s="12" t="s">
        <v>21</v>
      </c>
      <c r="H44" s="5">
        <v>0.95</v>
      </c>
      <c r="I44" s="6" t="s">
        <v>21</v>
      </c>
    </row>
    <row r="45" spans="1:18" ht="18.75">
      <c r="A45" s="154" t="s">
        <v>28</v>
      </c>
      <c r="B45" s="155"/>
      <c r="C45" s="156"/>
      <c r="D45" s="167">
        <v>80973</v>
      </c>
      <c r="E45" s="168"/>
      <c r="F45" s="167">
        <v>74747</v>
      </c>
      <c r="G45" s="168"/>
      <c r="H45" s="167">
        <v>72913</v>
      </c>
      <c r="I45" s="169"/>
    </row>
    <row r="46" spans="1:18" ht="15.75">
      <c r="A46" s="74"/>
      <c r="B46" s="75"/>
      <c r="C46" s="76"/>
      <c r="D46" s="5">
        <v>1.06</v>
      </c>
      <c r="E46" s="4" t="s">
        <v>21</v>
      </c>
      <c r="F46" s="5">
        <v>0.98</v>
      </c>
      <c r="G46" s="4" t="s">
        <v>21</v>
      </c>
      <c r="H46" s="5">
        <v>0.98</v>
      </c>
      <c r="I46" s="6" t="s">
        <v>21</v>
      </c>
    </row>
    <row r="47" spans="1:18" ht="18.75">
      <c r="A47" s="154" t="s">
        <v>4</v>
      </c>
      <c r="B47" s="155"/>
      <c r="C47" s="156"/>
      <c r="D47" s="167">
        <v>81612</v>
      </c>
      <c r="E47" s="168"/>
      <c r="F47" s="167">
        <v>67874</v>
      </c>
      <c r="G47" s="168"/>
      <c r="H47" s="167">
        <v>51424</v>
      </c>
      <c r="I47" s="169"/>
    </row>
    <row r="48" spans="1:18" ht="16.5" thickBot="1">
      <c r="A48" s="170"/>
      <c r="B48" s="171"/>
      <c r="C48" s="172"/>
      <c r="D48" s="7">
        <v>1.07</v>
      </c>
      <c r="E48" s="8" t="s">
        <v>21</v>
      </c>
      <c r="F48" s="7">
        <v>0.89</v>
      </c>
      <c r="G48" s="8" t="s">
        <v>21</v>
      </c>
      <c r="H48" s="7">
        <v>0.69</v>
      </c>
      <c r="I48" s="9" t="s">
        <v>21</v>
      </c>
    </row>
    <row r="49" spans="1:9" ht="21" customHeight="1">
      <c r="A49" s="161"/>
      <c r="B49" s="161"/>
      <c r="C49" s="161"/>
      <c r="D49" s="161"/>
      <c r="E49" s="161"/>
      <c r="F49" s="161"/>
      <c r="G49" s="161"/>
      <c r="H49" s="161"/>
      <c r="I49" s="161"/>
    </row>
    <row r="50" spans="1:9" ht="99.75" customHeight="1">
      <c r="A50" s="81" t="s">
        <v>145</v>
      </c>
      <c r="B50" s="81"/>
      <c r="C50" s="81"/>
      <c r="D50" s="81"/>
      <c r="E50" s="81"/>
      <c r="F50" s="81"/>
      <c r="G50" s="81"/>
      <c r="H50" s="81"/>
      <c r="I50" s="81"/>
    </row>
    <row r="51" spans="1:9" ht="39.75" customHeight="1">
      <c r="A51" s="81" t="s">
        <v>113</v>
      </c>
      <c r="B51" s="81"/>
      <c r="C51" s="81"/>
      <c r="D51" s="81"/>
      <c r="E51" s="81"/>
      <c r="F51" s="81"/>
      <c r="G51" s="81"/>
      <c r="H51" s="81"/>
      <c r="I51" s="81"/>
    </row>
    <row r="52" spans="1:9" ht="78" customHeight="1">
      <c r="A52" s="81" t="s">
        <v>146</v>
      </c>
      <c r="B52" s="81"/>
      <c r="C52" s="81"/>
      <c r="D52" s="81"/>
      <c r="E52" s="81"/>
      <c r="F52" s="81"/>
      <c r="G52" s="81"/>
      <c r="H52" s="81"/>
      <c r="I52" s="81"/>
    </row>
    <row r="53" spans="1:9" ht="20.25" customHeight="1">
      <c r="A53" s="38"/>
      <c r="B53" s="38"/>
      <c r="C53" s="38"/>
      <c r="D53" s="38"/>
      <c r="E53" s="38"/>
      <c r="F53" s="38"/>
      <c r="G53" s="38"/>
      <c r="H53" s="38"/>
      <c r="I53" s="38"/>
    </row>
    <row r="54" spans="1:9" ht="19.5" customHeight="1" thickBot="1">
      <c r="A54" s="166" t="s">
        <v>106</v>
      </c>
      <c r="B54" s="166"/>
      <c r="C54" s="166"/>
      <c r="D54" s="166"/>
      <c r="E54" s="166"/>
      <c r="F54" s="166"/>
      <c r="G54" s="166"/>
      <c r="H54" s="166"/>
      <c r="I54" s="166"/>
    </row>
    <row r="55" spans="1:9" ht="25.5" customHeight="1" thickBot="1">
      <c r="A55" s="67" t="s">
        <v>105</v>
      </c>
      <c r="B55" s="68"/>
      <c r="C55" s="69"/>
      <c r="D55" s="137">
        <v>2019</v>
      </c>
      <c r="E55" s="153"/>
      <c r="F55" s="137">
        <v>2020</v>
      </c>
      <c r="G55" s="153"/>
      <c r="H55" s="137">
        <v>2021</v>
      </c>
      <c r="I55" s="138"/>
    </row>
    <row r="56" spans="1:9" ht="18.75">
      <c r="A56" s="162" t="s">
        <v>5</v>
      </c>
      <c r="B56" s="163"/>
      <c r="C56" s="164"/>
      <c r="D56" s="157">
        <v>3179853</v>
      </c>
      <c r="E56" s="165"/>
      <c r="F56" s="157">
        <v>3022768</v>
      </c>
      <c r="G56" s="165"/>
      <c r="H56" s="157">
        <v>3851823</v>
      </c>
      <c r="I56" s="158"/>
    </row>
    <row r="57" spans="1:9" ht="15.75">
      <c r="A57" s="74"/>
      <c r="B57" s="75"/>
      <c r="C57" s="76"/>
      <c r="D57" s="11">
        <v>1</v>
      </c>
      <c r="E57" s="12" t="s">
        <v>21</v>
      </c>
      <c r="F57" s="11">
        <v>1.24</v>
      </c>
      <c r="G57" s="12" t="s">
        <v>21</v>
      </c>
      <c r="H57" s="11">
        <v>1.31</v>
      </c>
      <c r="I57" s="13" t="s">
        <v>21</v>
      </c>
    </row>
    <row r="58" spans="1:9" ht="18.75">
      <c r="A58" s="154" t="s">
        <v>53</v>
      </c>
      <c r="B58" s="155"/>
      <c r="C58" s="156"/>
      <c r="D58" s="82">
        <v>3561762</v>
      </c>
      <c r="E58" s="83"/>
      <c r="F58" s="82">
        <v>3656939</v>
      </c>
      <c r="G58" s="83"/>
      <c r="H58" s="157">
        <v>1182007</v>
      </c>
      <c r="I58" s="158"/>
    </row>
    <row r="59" spans="1:9" ht="15.75">
      <c r="A59" s="74"/>
      <c r="B59" s="75"/>
      <c r="C59" s="76"/>
      <c r="D59" s="11">
        <v>1.1000000000000001</v>
      </c>
      <c r="E59" s="12" t="s">
        <v>21</v>
      </c>
      <c r="F59" s="11">
        <v>1.08</v>
      </c>
      <c r="G59" s="12" t="s">
        <v>21</v>
      </c>
      <c r="H59" s="11">
        <v>0.83</v>
      </c>
      <c r="I59" s="13" t="s">
        <v>21</v>
      </c>
    </row>
    <row r="60" spans="1:9" ht="18.75">
      <c r="A60" s="210" t="s">
        <v>26</v>
      </c>
      <c r="B60" s="159" t="s">
        <v>62</v>
      </c>
      <c r="C60" s="85"/>
      <c r="D60" s="82">
        <v>1559140</v>
      </c>
      <c r="E60" s="83"/>
      <c r="F60" s="82">
        <v>1356826</v>
      </c>
      <c r="G60" s="83"/>
      <c r="H60" s="82">
        <v>515378</v>
      </c>
      <c r="I60" s="84"/>
    </row>
    <row r="61" spans="1:9" ht="18.75">
      <c r="A61" s="211"/>
      <c r="B61" s="159" t="s">
        <v>27</v>
      </c>
      <c r="C61" s="85"/>
      <c r="D61" s="82">
        <v>1950</v>
      </c>
      <c r="E61" s="83"/>
      <c r="F61" s="82">
        <v>0</v>
      </c>
      <c r="G61" s="83"/>
      <c r="H61" s="82">
        <v>832</v>
      </c>
      <c r="I61" s="84"/>
    </row>
    <row r="62" spans="1:9" ht="18.75">
      <c r="A62" s="211"/>
      <c r="B62" s="159" t="s">
        <v>63</v>
      </c>
      <c r="C62" s="85"/>
      <c r="D62" s="82">
        <v>83847</v>
      </c>
      <c r="E62" s="83"/>
      <c r="F62" s="82">
        <v>87866</v>
      </c>
      <c r="G62" s="83"/>
      <c r="H62" s="82">
        <v>0</v>
      </c>
      <c r="I62" s="84"/>
    </row>
    <row r="63" spans="1:9" ht="18.75">
      <c r="A63" s="211"/>
      <c r="B63" s="159" t="s">
        <v>58</v>
      </c>
      <c r="C63" s="85"/>
      <c r="D63" s="82">
        <v>328789</v>
      </c>
      <c r="E63" s="83"/>
      <c r="F63" s="82">
        <v>359385</v>
      </c>
      <c r="G63" s="83"/>
      <c r="H63" s="82">
        <v>110076</v>
      </c>
      <c r="I63" s="84"/>
    </row>
    <row r="64" spans="1:9" ht="18.75">
      <c r="A64" s="211"/>
      <c r="B64" s="159" t="s">
        <v>27</v>
      </c>
      <c r="C64" s="85"/>
      <c r="D64" s="82">
        <v>188747</v>
      </c>
      <c r="E64" s="83"/>
      <c r="F64" s="82">
        <v>351913</v>
      </c>
      <c r="G64" s="160"/>
      <c r="H64" s="82">
        <v>120353</v>
      </c>
      <c r="I64" s="84"/>
    </row>
    <row r="65" spans="1:9" ht="19.5" customHeight="1">
      <c r="A65" s="211"/>
      <c r="B65" s="159" t="s">
        <v>61</v>
      </c>
      <c r="C65" s="85"/>
      <c r="D65" s="82">
        <v>240000</v>
      </c>
      <c r="E65" s="83"/>
      <c r="F65" s="82">
        <v>240000</v>
      </c>
      <c r="G65" s="83"/>
      <c r="H65" s="82">
        <v>240000</v>
      </c>
      <c r="I65" s="84"/>
    </row>
    <row r="66" spans="1:9" ht="18.75">
      <c r="A66" s="211"/>
      <c r="B66" s="159" t="s">
        <v>59</v>
      </c>
      <c r="C66" s="85"/>
      <c r="D66" s="82">
        <v>108716</v>
      </c>
      <c r="E66" s="83"/>
      <c r="F66" s="82">
        <v>56533</v>
      </c>
      <c r="G66" s="83"/>
      <c r="H66" s="82">
        <v>1944</v>
      </c>
      <c r="I66" s="84"/>
    </row>
    <row r="67" spans="1:9" ht="18.75">
      <c r="A67" s="212"/>
      <c r="B67" s="85" t="s">
        <v>49</v>
      </c>
      <c r="C67" s="86"/>
      <c r="D67" s="82">
        <v>125740</v>
      </c>
      <c r="E67" s="83"/>
      <c r="F67" s="82">
        <v>190451</v>
      </c>
      <c r="G67" s="83"/>
      <c r="H67" s="82">
        <v>121978</v>
      </c>
      <c r="I67" s="84"/>
    </row>
    <row r="68" spans="1:9" ht="26.25" customHeight="1">
      <c r="A68" s="212"/>
      <c r="B68" s="85" t="s">
        <v>41</v>
      </c>
      <c r="C68" s="86"/>
      <c r="D68" s="82">
        <v>847462</v>
      </c>
      <c r="E68" s="83"/>
      <c r="F68" s="82">
        <v>62358</v>
      </c>
      <c r="G68" s="83"/>
      <c r="H68" s="82">
        <v>474</v>
      </c>
      <c r="I68" s="84"/>
    </row>
    <row r="69" spans="1:9" ht="24" customHeight="1">
      <c r="A69" s="212"/>
      <c r="B69" s="85" t="s">
        <v>98</v>
      </c>
      <c r="C69" s="86"/>
      <c r="D69" s="82">
        <v>6500</v>
      </c>
      <c r="E69" s="83"/>
      <c r="F69" s="82">
        <v>134399</v>
      </c>
      <c r="G69" s="83"/>
      <c r="H69" s="82">
        <v>0</v>
      </c>
      <c r="I69" s="84"/>
    </row>
    <row r="70" spans="1:9" ht="18.75">
      <c r="A70" s="212"/>
      <c r="B70" s="85" t="s">
        <v>60</v>
      </c>
      <c r="C70" s="86"/>
      <c r="D70" s="82">
        <v>59298</v>
      </c>
      <c r="E70" s="83"/>
      <c r="F70" s="82">
        <v>791886</v>
      </c>
      <c r="G70" s="83"/>
      <c r="H70" s="82">
        <v>0</v>
      </c>
      <c r="I70" s="84"/>
    </row>
    <row r="71" spans="1:9" ht="19.5" thickBot="1">
      <c r="A71" s="213"/>
      <c r="B71" s="147" t="s">
        <v>42</v>
      </c>
      <c r="C71" s="148"/>
      <c r="D71" s="144">
        <f>D58-SUM(D60:D70)</f>
        <v>11573</v>
      </c>
      <c r="E71" s="145"/>
      <c r="F71" s="144">
        <f>F58-SUM(F60:F70)</f>
        <v>25322</v>
      </c>
      <c r="G71" s="145"/>
      <c r="H71" s="144">
        <f>H58-SUM(H60:H70)</f>
        <v>70972</v>
      </c>
      <c r="I71" s="146"/>
    </row>
    <row r="72" spans="1:9" ht="18.75">
      <c r="A72" s="24"/>
      <c r="B72" s="25"/>
      <c r="C72" s="25"/>
      <c r="D72" s="26"/>
      <c r="E72" s="26"/>
      <c r="F72" s="26"/>
      <c r="G72" s="26"/>
      <c r="H72" s="27"/>
      <c r="I72" s="27"/>
    </row>
    <row r="73" spans="1:9" ht="344.25" customHeight="1">
      <c r="A73" s="66" t="s">
        <v>114</v>
      </c>
      <c r="B73" s="66"/>
      <c r="C73" s="66"/>
      <c r="D73" s="66"/>
      <c r="E73" s="66"/>
      <c r="F73" s="66"/>
      <c r="G73" s="66"/>
      <c r="H73" s="66"/>
      <c r="I73" s="66"/>
    </row>
    <row r="74" spans="1:9" ht="18.75">
      <c r="A74" s="24"/>
      <c r="B74" s="25"/>
      <c r="C74" s="25"/>
      <c r="D74" s="26"/>
      <c r="E74" s="26"/>
      <c r="F74" s="26"/>
      <c r="G74" s="26"/>
      <c r="H74" s="27"/>
      <c r="I74" s="27"/>
    </row>
    <row r="75" spans="1:9" ht="21.75" customHeight="1" thickBot="1">
      <c r="A75" s="149" t="s">
        <v>101</v>
      </c>
      <c r="B75" s="149"/>
      <c r="C75" s="149"/>
      <c r="D75" s="149"/>
      <c r="E75" s="149"/>
      <c r="F75" s="149"/>
      <c r="G75" s="149"/>
      <c r="H75" s="149"/>
      <c r="I75" s="149"/>
    </row>
    <row r="76" spans="1:9" ht="26.25" customHeight="1" thickBot="1">
      <c r="A76" s="150" t="s">
        <v>105</v>
      </c>
      <c r="B76" s="151"/>
      <c r="C76" s="152"/>
      <c r="D76" s="137">
        <v>2019</v>
      </c>
      <c r="E76" s="153"/>
      <c r="F76" s="137">
        <v>2020</v>
      </c>
      <c r="G76" s="153"/>
      <c r="H76" s="137">
        <v>2021</v>
      </c>
      <c r="I76" s="138"/>
    </row>
    <row r="77" spans="1:9" ht="15.75">
      <c r="A77" s="219" t="s">
        <v>31</v>
      </c>
      <c r="B77" s="221" t="s">
        <v>6</v>
      </c>
      <c r="C77" s="222"/>
      <c r="D77" s="223">
        <v>366665.26</v>
      </c>
      <c r="E77" s="224"/>
      <c r="F77" s="223">
        <v>501281.14</v>
      </c>
      <c r="G77" s="224"/>
      <c r="H77" s="225">
        <v>568878.16</v>
      </c>
      <c r="I77" s="226"/>
    </row>
    <row r="78" spans="1:9" ht="15.75">
      <c r="A78" s="133"/>
      <c r="B78" s="119" t="s">
        <v>7</v>
      </c>
      <c r="C78" s="120"/>
      <c r="D78" s="134">
        <v>275317.77</v>
      </c>
      <c r="E78" s="135"/>
      <c r="F78" s="134">
        <v>316750.68</v>
      </c>
      <c r="G78" s="135"/>
      <c r="H78" s="142">
        <v>377158.94</v>
      </c>
      <c r="I78" s="143"/>
    </row>
    <row r="79" spans="1:9" ht="15.75">
      <c r="A79" s="133"/>
      <c r="B79" s="119" t="s">
        <v>8</v>
      </c>
      <c r="C79" s="120"/>
      <c r="D79" s="134">
        <v>131696.57</v>
      </c>
      <c r="E79" s="135"/>
      <c r="F79" s="134">
        <v>202838.47</v>
      </c>
      <c r="G79" s="135"/>
      <c r="H79" s="142">
        <v>308908.23</v>
      </c>
      <c r="I79" s="143"/>
    </row>
    <row r="80" spans="1:9" ht="15.75">
      <c r="A80" s="220"/>
      <c r="B80" s="119" t="s">
        <v>37</v>
      </c>
      <c r="C80" s="120"/>
      <c r="D80" s="139">
        <f>SUM(D77:E79)</f>
        <v>773679.60000000009</v>
      </c>
      <c r="E80" s="140"/>
      <c r="F80" s="139">
        <f>SUM(F77:G79)</f>
        <v>1020870.29</v>
      </c>
      <c r="G80" s="140"/>
      <c r="H80" s="139">
        <f>SUM(H77:I79)</f>
        <v>1254945.33</v>
      </c>
      <c r="I80" s="141"/>
    </row>
    <row r="81" spans="1:9" ht="15.75">
      <c r="A81" s="132" t="s">
        <v>32</v>
      </c>
      <c r="B81" s="119" t="s">
        <v>6</v>
      </c>
      <c r="C81" s="120"/>
      <c r="D81" s="134">
        <v>21807.27</v>
      </c>
      <c r="E81" s="135"/>
      <c r="F81" s="134">
        <v>61697.61</v>
      </c>
      <c r="G81" s="135"/>
      <c r="H81" s="134">
        <v>34281.89</v>
      </c>
      <c r="I81" s="136"/>
    </row>
    <row r="82" spans="1:9" ht="15.75">
      <c r="A82" s="133"/>
      <c r="B82" s="119" t="s">
        <v>7</v>
      </c>
      <c r="C82" s="120"/>
      <c r="D82" s="134">
        <v>17587.16</v>
      </c>
      <c r="E82" s="135"/>
      <c r="F82" s="134">
        <v>9069.59</v>
      </c>
      <c r="G82" s="135"/>
      <c r="H82" s="134">
        <v>6099.88</v>
      </c>
      <c r="I82" s="136"/>
    </row>
    <row r="83" spans="1:9" ht="15.75">
      <c r="A83" s="133"/>
      <c r="B83" s="119" t="s">
        <v>8</v>
      </c>
      <c r="C83" s="120"/>
      <c r="D83" s="134">
        <v>52606.51</v>
      </c>
      <c r="E83" s="135"/>
      <c r="F83" s="134">
        <v>47112.959999999999</v>
      </c>
      <c r="G83" s="135"/>
      <c r="H83" s="134">
        <v>41789.53</v>
      </c>
      <c r="I83" s="136"/>
    </row>
    <row r="84" spans="1:9" ht="15.75">
      <c r="A84" s="133"/>
      <c r="B84" s="122" t="s">
        <v>38</v>
      </c>
      <c r="C84" s="123"/>
      <c r="D84" s="124">
        <f>SUM(D81:E83)</f>
        <v>92000.94</v>
      </c>
      <c r="E84" s="125"/>
      <c r="F84" s="124">
        <f>SUM(F81:G83)</f>
        <v>117880.16</v>
      </c>
      <c r="G84" s="125"/>
      <c r="H84" s="124">
        <f>SUM(H81:I83)</f>
        <v>82171.299999999988</v>
      </c>
      <c r="I84" s="126"/>
    </row>
    <row r="85" spans="1:9" ht="19.5" customHeight="1" thickBot="1">
      <c r="A85" s="37"/>
      <c r="B85" s="127" t="s">
        <v>102</v>
      </c>
      <c r="C85" s="128"/>
      <c r="D85" s="129">
        <f>D80+D84</f>
        <v>865680.54</v>
      </c>
      <c r="E85" s="130"/>
      <c r="F85" s="129">
        <f>F80+F84</f>
        <v>1138750.45</v>
      </c>
      <c r="G85" s="130"/>
      <c r="H85" s="129">
        <f>H80+H84</f>
        <v>1337116.6300000001</v>
      </c>
      <c r="I85" s="131"/>
    </row>
    <row r="86" spans="1:9" ht="19.5" customHeight="1">
      <c r="A86" s="41"/>
      <c r="B86" s="42"/>
      <c r="C86" s="42"/>
      <c r="D86" s="43"/>
      <c r="E86" s="43"/>
      <c r="F86" s="43"/>
      <c r="G86" s="43"/>
      <c r="H86" s="43"/>
      <c r="I86" s="43"/>
    </row>
    <row r="87" spans="1:9" ht="371.25" customHeight="1">
      <c r="A87" s="80" t="s">
        <v>147</v>
      </c>
      <c r="B87" s="80"/>
      <c r="C87" s="80"/>
      <c r="D87" s="80"/>
      <c r="E87" s="80"/>
      <c r="F87" s="80"/>
      <c r="G87" s="80"/>
      <c r="H87" s="80"/>
      <c r="I87" s="80"/>
    </row>
    <row r="88" spans="1:9" ht="96.75" customHeight="1">
      <c r="A88" s="80" t="s">
        <v>116</v>
      </c>
      <c r="B88" s="80"/>
      <c r="C88" s="80"/>
      <c r="D88" s="80"/>
      <c r="E88" s="80"/>
      <c r="F88" s="80"/>
      <c r="G88" s="80"/>
      <c r="H88" s="80"/>
      <c r="I88" s="80"/>
    </row>
    <row r="89" spans="1:9" ht="22.5" customHeight="1">
      <c r="A89" s="28"/>
      <c r="B89" s="28"/>
      <c r="C89" s="28"/>
      <c r="D89" s="28"/>
      <c r="E89" s="28"/>
      <c r="F89" s="28"/>
      <c r="G89" s="28"/>
      <c r="H89" s="28"/>
      <c r="I89" s="28"/>
    </row>
    <row r="90" spans="1:9" ht="18.75">
      <c r="A90" s="108" t="s">
        <v>33</v>
      </c>
      <c r="B90" s="108"/>
      <c r="C90" s="108"/>
      <c r="D90" s="108"/>
      <c r="E90" s="108"/>
      <c r="F90" s="108"/>
      <c r="G90" s="108"/>
      <c r="H90" s="108"/>
      <c r="I90" s="108"/>
    </row>
    <row r="91" spans="1:9" ht="96" customHeight="1">
      <c r="A91" s="66" t="s">
        <v>115</v>
      </c>
      <c r="B91" s="66"/>
      <c r="C91" s="66"/>
      <c r="D91" s="66"/>
      <c r="E91" s="66"/>
      <c r="F91" s="66"/>
      <c r="G91" s="66"/>
      <c r="H91" s="66"/>
      <c r="I91" s="66"/>
    </row>
    <row r="92" spans="1:9" ht="18" customHeight="1">
      <c r="A92" s="3"/>
      <c r="B92" s="1"/>
      <c r="C92" s="1"/>
      <c r="D92" s="1"/>
      <c r="E92" s="1"/>
      <c r="F92" s="1"/>
      <c r="G92" s="1"/>
      <c r="H92" s="1"/>
      <c r="I92" s="1"/>
    </row>
    <row r="93" spans="1:9" ht="19.5" thickBot="1">
      <c r="A93" s="121" t="s">
        <v>100</v>
      </c>
      <c r="B93" s="121"/>
      <c r="C93" s="121"/>
      <c r="D93" s="121"/>
      <c r="E93" s="121"/>
      <c r="F93" s="121"/>
      <c r="G93" s="121"/>
      <c r="H93" s="121"/>
      <c r="I93" s="121"/>
    </row>
    <row r="94" spans="1:9" ht="15.75" thickBot="1">
      <c r="A94" s="113" t="s">
        <v>12</v>
      </c>
      <c r="B94" s="114"/>
      <c r="C94" s="114"/>
      <c r="D94" s="114"/>
      <c r="E94" s="114"/>
      <c r="F94" s="114"/>
      <c r="G94" s="114"/>
      <c r="H94" s="114"/>
      <c r="I94" s="29" t="s">
        <v>13</v>
      </c>
    </row>
    <row r="95" spans="1:9" ht="15.75" thickBot="1">
      <c r="A95" s="116" t="s">
        <v>11</v>
      </c>
      <c r="B95" s="117"/>
      <c r="C95" s="117"/>
      <c r="D95" s="117"/>
      <c r="E95" s="117"/>
      <c r="F95" s="118" t="s">
        <v>10</v>
      </c>
      <c r="G95" s="118"/>
      <c r="H95" s="118"/>
      <c r="I95" s="22" t="s">
        <v>9</v>
      </c>
    </row>
    <row r="96" spans="1:9">
      <c r="A96" s="20">
        <v>1</v>
      </c>
      <c r="B96" s="90" t="s">
        <v>64</v>
      </c>
      <c r="C96" s="91"/>
      <c r="D96" s="91"/>
      <c r="E96" s="92"/>
      <c r="F96" s="93" t="s">
        <v>67</v>
      </c>
      <c r="G96" s="93"/>
      <c r="H96" s="93"/>
      <c r="I96" s="21">
        <f>355+486</f>
        <v>841</v>
      </c>
    </row>
    <row r="97" spans="1:9">
      <c r="A97" s="14">
        <v>2</v>
      </c>
      <c r="B97" s="94" t="s">
        <v>43</v>
      </c>
      <c r="C97" s="95"/>
      <c r="D97" s="95"/>
      <c r="E97" s="96"/>
      <c r="F97" s="98" t="s">
        <v>69</v>
      </c>
      <c r="G97" s="98"/>
      <c r="H97" s="98"/>
      <c r="I97" s="15">
        <f>176+56+56+181</f>
        <v>469</v>
      </c>
    </row>
    <row r="98" spans="1:9">
      <c r="A98" s="14">
        <v>3</v>
      </c>
      <c r="B98" s="94" t="s">
        <v>65</v>
      </c>
      <c r="C98" s="95"/>
      <c r="D98" s="95"/>
      <c r="E98" s="96"/>
      <c r="F98" s="98" t="s">
        <v>66</v>
      </c>
      <c r="G98" s="98"/>
      <c r="H98" s="98"/>
      <c r="I98" s="15">
        <v>128</v>
      </c>
    </row>
    <row r="99" spans="1:9">
      <c r="A99" s="14">
        <v>4</v>
      </c>
      <c r="B99" s="94" t="s">
        <v>76</v>
      </c>
      <c r="C99" s="95"/>
      <c r="D99" s="95"/>
      <c r="E99" s="96"/>
      <c r="F99" s="98" t="s">
        <v>68</v>
      </c>
      <c r="G99" s="98"/>
      <c r="H99" s="98"/>
      <c r="I99" s="15">
        <v>212</v>
      </c>
    </row>
    <row r="100" spans="1:9">
      <c r="A100" s="14">
        <v>5</v>
      </c>
      <c r="B100" s="94" t="s">
        <v>77</v>
      </c>
      <c r="C100" s="95"/>
      <c r="D100" s="95"/>
      <c r="E100" s="96"/>
      <c r="F100" s="98" t="s">
        <v>75</v>
      </c>
      <c r="G100" s="98"/>
      <c r="H100" s="98"/>
      <c r="I100" s="15">
        <v>125</v>
      </c>
    </row>
    <row r="101" spans="1:9">
      <c r="A101" s="14">
        <v>6</v>
      </c>
      <c r="B101" s="94" t="s">
        <v>78</v>
      </c>
      <c r="C101" s="95"/>
      <c r="D101" s="95"/>
      <c r="E101" s="96"/>
      <c r="F101" s="98" t="s">
        <v>70</v>
      </c>
      <c r="G101" s="98"/>
      <c r="H101" s="98"/>
      <c r="I101" s="15">
        <v>222</v>
      </c>
    </row>
    <row r="102" spans="1:9">
      <c r="A102" s="19">
        <v>7</v>
      </c>
      <c r="B102" s="94" t="s">
        <v>73</v>
      </c>
      <c r="C102" s="95"/>
      <c r="D102" s="95"/>
      <c r="E102" s="96"/>
      <c r="F102" s="98" t="s">
        <v>74</v>
      </c>
      <c r="G102" s="98"/>
      <c r="H102" s="98"/>
      <c r="I102" s="15">
        <v>110</v>
      </c>
    </row>
    <row r="103" spans="1:9" ht="15.75" thickBot="1">
      <c r="A103" s="16">
        <v>8</v>
      </c>
      <c r="B103" s="99" t="s">
        <v>71</v>
      </c>
      <c r="C103" s="100"/>
      <c r="D103" s="100"/>
      <c r="E103" s="101"/>
      <c r="F103" s="102" t="s">
        <v>72</v>
      </c>
      <c r="G103" s="102"/>
      <c r="H103" s="102"/>
      <c r="I103" s="17">
        <v>101</v>
      </c>
    </row>
    <row r="104" spans="1:9" ht="15.75" thickBot="1">
      <c r="A104" s="18"/>
      <c r="B104" s="18"/>
      <c r="C104" s="18"/>
      <c r="D104" s="18"/>
      <c r="E104" s="18"/>
      <c r="F104" s="18"/>
      <c r="G104" s="18"/>
      <c r="H104" s="18"/>
      <c r="I104" s="18"/>
    </row>
    <row r="105" spans="1:9" ht="15.75" thickBot="1">
      <c r="A105" s="113" t="s">
        <v>14</v>
      </c>
      <c r="B105" s="114"/>
      <c r="C105" s="114"/>
      <c r="D105" s="114"/>
      <c r="E105" s="114"/>
      <c r="F105" s="114"/>
      <c r="G105" s="114"/>
      <c r="H105" s="114"/>
      <c r="I105" s="29" t="s">
        <v>13</v>
      </c>
    </row>
    <row r="106" spans="1:9" ht="15.75" thickBot="1">
      <c r="A106" s="111" t="s">
        <v>11</v>
      </c>
      <c r="B106" s="112"/>
      <c r="C106" s="112"/>
      <c r="D106" s="112"/>
      <c r="E106" s="112"/>
      <c r="F106" s="115" t="s">
        <v>10</v>
      </c>
      <c r="G106" s="115"/>
      <c r="H106" s="115"/>
      <c r="I106" s="23" t="s">
        <v>9</v>
      </c>
    </row>
    <row r="107" spans="1:9">
      <c r="A107" s="20">
        <v>1</v>
      </c>
      <c r="B107" s="90" t="s">
        <v>85</v>
      </c>
      <c r="C107" s="91"/>
      <c r="D107" s="91"/>
      <c r="E107" s="92"/>
      <c r="F107" s="93" t="s">
        <v>89</v>
      </c>
      <c r="G107" s="93"/>
      <c r="H107" s="93"/>
      <c r="I107" s="21">
        <f>192+183+187</f>
        <v>562</v>
      </c>
    </row>
    <row r="108" spans="1:9">
      <c r="A108" s="14">
        <v>2</v>
      </c>
      <c r="B108" s="94" t="s">
        <v>88</v>
      </c>
      <c r="C108" s="95"/>
      <c r="D108" s="95"/>
      <c r="E108" s="96"/>
      <c r="F108" s="98" t="s">
        <v>75</v>
      </c>
      <c r="G108" s="98"/>
      <c r="H108" s="98"/>
      <c r="I108" s="15">
        <v>162</v>
      </c>
    </row>
    <row r="109" spans="1:9">
      <c r="A109" s="14">
        <v>3</v>
      </c>
      <c r="B109" s="94" t="s">
        <v>76</v>
      </c>
      <c r="C109" s="95"/>
      <c r="D109" s="95"/>
      <c r="E109" s="96"/>
      <c r="F109" s="98" t="s">
        <v>91</v>
      </c>
      <c r="G109" s="98"/>
      <c r="H109" s="98"/>
      <c r="I109" s="15">
        <f>78+63+81+64</f>
        <v>286</v>
      </c>
    </row>
    <row r="110" spans="1:9">
      <c r="A110" s="14">
        <v>4</v>
      </c>
      <c r="B110" s="94" t="s">
        <v>92</v>
      </c>
      <c r="C110" s="95"/>
      <c r="D110" s="95"/>
      <c r="E110" s="96"/>
      <c r="F110" s="98" t="s">
        <v>93</v>
      </c>
      <c r="G110" s="98"/>
      <c r="H110" s="98"/>
      <c r="I110" s="15">
        <v>91</v>
      </c>
    </row>
    <row r="111" spans="1:9">
      <c r="A111" s="14">
        <v>5</v>
      </c>
      <c r="B111" s="94" t="s">
        <v>43</v>
      </c>
      <c r="C111" s="95"/>
      <c r="D111" s="95"/>
      <c r="E111" s="96"/>
      <c r="F111" s="97" t="s">
        <v>90</v>
      </c>
      <c r="G111" s="97"/>
      <c r="H111" s="97"/>
      <c r="I111" s="15">
        <f>230+206+59+52</f>
        <v>547</v>
      </c>
    </row>
    <row r="112" spans="1:9">
      <c r="A112" s="14">
        <v>6</v>
      </c>
      <c r="B112" s="94" t="s">
        <v>86</v>
      </c>
      <c r="C112" s="95"/>
      <c r="D112" s="95"/>
      <c r="E112" s="96"/>
      <c r="F112" s="98" t="s">
        <v>87</v>
      </c>
      <c r="G112" s="98"/>
      <c r="H112" s="98"/>
      <c r="I112" s="15">
        <v>187</v>
      </c>
    </row>
    <row r="113" spans="1:9" ht="15.75" thickBot="1">
      <c r="A113" s="16">
        <v>7</v>
      </c>
      <c r="B113" s="99" t="s">
        <v>77</v>
      </c>
      <c r="C113" s="100"/>
      <c r="D113" s="100"/>
      <c r="E113" s="101"/>
      <c r="F113" s="102" t="s">
        <v>75</v>
      </c>
      <c r="G113" s="102"/>
      <c r="H113" s="102"/>
      <c r="I113" s="17">
        <v>176</v>
      </c>
    </row>
    <row r="114" spans="1:9" ht="15.75" thickBot="1">
      <c r="A114" s="18"/>
      <c r="B114" s="18"/>
      <c r="C114" s="18"/>
      <c r="D114" s="18"/>
      <c r="E114" s="18"/>
      <c r="F114" s="18"/>
      <c r="G114" s="18"/>
      <c r="H114" s="18"/>
      <c r="I114" s="18"/>
    </row>
    <row r="115" spans="1:9" ht="15.75" thickBot="1">
      <c r="A115" s="109" t="s">
        <v>15</v>
      </c>
      <c r="B115" s="110"/>
      <c r="C115" s="110"/>
      <c r="D115" s="110"/>
      <c r="E115" s="110"/>
      <c r="F115" s="110"/>
      <c r="G115" s="110"/>
      <c r="H115" s="110"/>
      <c r="I115" s="30" t="s">
        <v>13</v>
      </c>
    </row>
    <row r="116" spans="1:9" ht="15.75" thickBot="1">
      <c r="A116" s="111" t="s">
        <v>11</v>
      </c>
      <c r="B116" s="112"/>
      <c r="C116" s="112"/>
      <c r="D116" s="112"/>
      <c r="E116" s="112"/>
      <c r="F116" s="87" t="s">
        <v>10</v>
      </c>
      <c r="G116" s="88"/>
      <c r="H116" s="89"/>
      <c r="I116" s="23" t="s">
        <v>9</v>
      </c>
    </row>
    <row r="117" spans="1:9" ht="15" customHeight="1">
      <c r="A117" s="20">
        <v>1</v>
      </c>
      <c r="B117" s="90" t="s">
        <v>43</v>
      </c>
      <c r="C117" s="91"/>
      <c r="D117" s="91"/>
      <c r="E117" s="92"/>
      <c r="F117" s="93" t="s">
        <v>94</v>
      </c>
      <c r="G117" s="93"/>
      <c r="H117" s="93"/>
      <c r="I117" s="21">
        <f>85+123</f>
        <v>208</v>
      </c>
    </row>
    <row r="118" spans="1:9">
      <c r="A118" s="14">
        <v>2</v>
      </c>
      <c r="B118" s="94" t="s">
        <v>97</v>
      </c>
      <c r="C118" s="95"/>
      <c r="D118" s="95"/>
      <c r="E118" s="96"/>
      <c r="F118" s="97" t="s">
        <v>95</v>
      </c>
      <c r="G118" s="97"/>
      <c r="H118" s="97"/>
      <c r="I118" s="15">
        <f>106+56</f>
        <v>162</v>
      </c>
    </row>
    <row r="119" spans="1:9" ht="15" customHeight="1" thickBot="1">
      <c r="A119" s="16">
        <v>3</v>
      </c>
      <c r="B119" s="99" t="s">
        <v>96</v>
      </c>
      <c r="C119" s="100"/>
      <c r="D119" s="100"/>
      <c r="E119" s="101"/>
      <c r="F119" s="102" t="s">
        <v>75</v>
      </c>
      <c r="G119" s="102"/>
      <c r="H119" s="102"/>
      <c r="I119" s="17">
        <f>74+43</f>
        <v>117</v>
      </c>
    </row>
    <row r="120" spans="1:9" ht="15" customHeight="1">
      <c r="A120" s="44"/>
      <c r="B120" s="45"/>
      <c r="C120" s="45"/>
      <c r="D120" s="45"/>
      <c r="E120" s="45"/>
      <c r="F120" s="46"/>
      <c r="G120" s="46"/>
      <c r="H120" s="46"/>
      <c r="I120" s="47"/>
    </row>
    <row r="121" spans="1:9" ht="76.5" customHeight="1">
      <c r="A121" s="81" t="s">
        <v>117</v>
      </c>
      <c r="B121" s="81"/>
      <c r="C121" s="81"/>
      <c r="D121" s="81"/>
      <c r="E121" s="81"/>
      <c r="F121" s="81"/>
      <c r="G121" s="81"/>
      <c r="H121" s="81"/>
      <c r="I121" s="81"/>
    </row>
    <row r="122" spans="1:9" ht="78" customHeight="1">
      <c r="A122" s="81" t="s">
        <v>118</v>
      </c>
      <c r="B122" s="81"/>
      <c r="C122" s="81"/>
      <c r="D122" s="81"/>
      <c r="E122" s="81"/>
      <c r="F122" s="81"/>
      <c r="G122" s="81"/>
      <c r="H122" s="81"/>
      <c r="I122" s="81"/>
    </row>
    <row r="123" spans="1:9" ht="72" customHeight="1">
      <c r="A123" s="81" t="s">
        <v>119</v>
      </c>
      <c r="B123" s="81"/>
      <c r="C123" s="81"/>
      <c r="D123" s="81"/>
      <c r="E123" s="81"/>
      <c r="F123" s="81"/>
      <c r="G123" s="81"/>
      <c r="H123" s="81"/>
      <c r="I123" s="81"/>
    </row>
    <row r="124" spans="1:9" ht="21.75" customHeight="1">
      <c r="A124" s="81"/>
      <c r="B124" s="81"/>
      <c r="C124" s="81"/>
      <c r="D124" s="81"/>
      <c r="E124" s="81"/>
      <c r="F124" s="81"/>
      <c r="G124" s="81"/>
      <c r="H124" s="81"/>
      <c r="I124" s="81"/>
    </row>
    <row r="125" spans="1:9" ht="19.5" thickBot="1">
      <c r="A125" s="108" t="s">
        <v>124</v>
      </c>
      <c r="B125" s="108"/>
      <c r="C125" s="108"/>
      <c r="D125" s="108"/>
      <c r="E125" s="108"/>
      <c r="F125" s="108"/>
      <c r="G125" s="108"/>
      <c r="H125" s="108"/>
      <c r="I125" s="108"/>
    </row>
    <row r="126" spans="1:9" ht="19.5" thickBot="1">
      <c r="A126" s="227" t="s">
        <v>105</v>
      </c>
      <c r="B126" s="228"/>
      <c r="C126" s="153"/>
      <c r="D126" s="137">
        <v>2019</v>
      </c>
      <c r="E126" s="153"/>
      <c r="F126" s="137">
        <v>2020</v>
      </c>
      <c r="G126" s="153"/>
      <c r="H126" s="137">
        <v>2021</v>
      </c>
      <c r="I126" s="138"/>
    </row>
    <row r="127" spans="1:9" ht="15.75">
      <c r="A127" s="214" t="s">
        <v>81</v>
      </c>
      <c r="B127" s="215"/>
      <c r="C127" s="215"/>
      <c r="D127" s="216">
        <v>25002</v>
      </c>
      <c r="E127" s="217"/>
      <c r="F127" s="216">
        <v>25280</v>
      </c>
      <c r="G127" s="217"/>
      <c r="H127" s="216">
        <v>26228</v>
      </c>
      <c r="I127" s="218"/>
    </row>
    <row r="128" spans="1:9" ht="15.75">
      <c r="A128" s="103" t="s">
        <v>79</v>
      </c>
      <c r="B128" s="104"/>
      <c r="C128" s="104"/>
      <c r="D128" s="105">
        <v>8905</v>
      </c>
      <c r="E128" s="106"/>
      <c r="F128" s="105">
        <v>1200</v>
      </c>
      <c r="G128" s="106"/>
      <c r="H128" s="105">
        <v>0</v>
      </c>
      <c r="I128" s="107"/>
    </row>
    <row r="129" spans="1:9" ht="15.75">
      <c r="A129" s="103" t="s">
        <v>80</v>
      </c>
      <c r="B129" s="104"/>
      <c r="C129" s="104"/>
      <c r="D129" s="105">
        <v>18009</v>
      </c>
      <c r="E129" s="106"/>
      <c r="F129" s="105">
        <v>5000</v>
      </c>
      <c r="G129" s="106"/>
      <c r="H129" s="105">
        <v>0</v>
      </c>
      <c r="I129" s="107"/>
    </row>
    <row r="130" spans="1:9" ht="15.75">
      <c r="A130" s="103" t="s">
        <v>99</v>
      </c>
      <c r="B130" s="104"/>
      <c r="C130" s="104"/>
      <c r="D130" s="105">
        <v>12993</v>
      </c>
      <c r="E130" s="106"/>
      <c r="F130" s="105">
        <v>9660</v>
      </c>
      <c r="G130" s="106"/>
      <c r="H130" s="105">
        <v>0</v>
      </c>
      <c r="I130" s="107"/>
    </row>
    <row r="131" spans="1:9" ht="15.75">
      <c r="A131" s="103" t="s">
        <v>82</v>
      </c>
      <c r="B131" s="104"/>
      <c r="C131" s="104"/>
      <c r="D131" s="105">
        <v>12744</v>
      </c>
      <c r="E131" s="106"/>
      <c r="F131" s="105">
        <v>18675</v>
      </c>
      <c r="G131" s="106"/>
      <c r="H131" s="105">
        <v>20483</v>
      </c>
      <c r="I131" s="107"/>
    </row>
    <row r="132" spans="1:9" ht="15.75">
      <c r="A132" s="103" t="s">
        <v>83</v>
      </c>
      <c r="B132" s="104"/>
      <c r="C132" s="104"/>
      <c r="D132" s="105">
        <v>3956</v>
      </c>
      <c r="E132" s="106"/>
      <c r="F132" s="105">
        <v>8058</v>
      </c>
      <c r="G132" s="106"/>
      <c r="H132" s="105">
        <v>4714</v>
      </c>
      <c r="I132" s="107"/>
    </row>
    <row r="133" spans="1:9" ht="16.5" thickBot="1">
      <c r="A133" s="229" t="s">
        <v>84</v>
      </c>
      <c r="B133" s="230"/>
      <c r="C133" s="230"/>
      <c r="D133" s="231">
        <v>81612</v>
      </c>
      <c r="E133" s="232"/>
      <c r="F133" s="231">
        <v>67874</v>
      </c>
      <c r="G133" s="232"/>
      <c r="H133" s="231">
        <v>51424</v>
      </c>
      <c r="I133" s="232"/>
    </row>
    <row r="134" spans="1:9">
      <c r="A134" s="18"/>
      <c r="B134" s="18"/>
      <c r="C134" s="18"/>
      <c r="D134" s="18"/>
      <c r="E134" s="18"/>
      <c r="F134" s="18"/>
      <c r="G134" s="18"/>
      <c r="H134" s="18"/>
      <c r="I134" s="18"/>
    </row>
    <row r="135" spans="1:9" ht="61.5" customHeight="1">
      <c r="A135" s="62" t="s">
        <v>120</v>
      </c>
      <c r="B135" s="62"/>
      <c r="C135" s="62"/>
      <c r="D135" s="62"/>
      <c r="E135" s="62"/>
      <c r="F135" s="62"/>
      <c r="G135" s="62"/>
      <c r="H135" s="62"/>
      <c r="I135" s="62"/>
    </row>
    <row r="136" spans="1:9" ht="83.25" customHeight="1">
      <c r="A136" s="62" t="s">
        <v>148</v>
      </c>
      <c r="B136" s="62"/>
      <c r="C136" s="62"/>
      <c r="D136" s="62"/>
      <c r="E136" s="62"/>
      <c r="F136" s="62"/>
      <c r="G136" s="62"/>
      <c r="H136" s="62"/>
      <c r="I136" s="62"/>
    </row>
    <row r="137" spans="1:9" ht="102" customHeight="1">
      <c r="A137" s="62" t="s">
        <v>149</v>
      </c>
      <c r="B137" s="62"/>
      <c r="C137" s="62"/>
      <c r="D137" s="62"/>
      <c r="E137" s="62"/>
      <c r="F137" s="62"/>
      <c r="G137" s="62"/>
      <c r="H137" s="62"/>
      <c r="I137" s="62"/>
    </row>
    <row r="138" spans="1:9">
      <c r="A138" s="72"/>
      <c r="B138" s="73"/>
      <c r="C138" s="73"/>
      <c r="D138" s="73"/>
      <c r="E138" s="73"/>
      <c r="F138" s="73"/>
      <c r="G138" s="73"/>
      <c r="H138" s="73"/>
      <c r="I138" s="73"/>
    </row>
    <row r="139" spans="1:9" ht="19.5" thickBot="1">
      <c r="A139" s="70" t="s">
        <v>36</v>
      </c>
      <c r="B139" s="71"/>
      <c r="C139" s="71"/>
      <c r="D139" s="71"/>
      <c r="E139" s="71"/>
      <c r="F139" s="71"/>
      <c r="G139" s="71"/>
      <c r="H139" s="71"/>
      <c r="I139" s="71"/>
    </row>
    <row r="140" spans="1:9" s="1" customFormat="1" ht="15.75" customHeight="1" thickBot="1">
      <c r="A140" s="67" t="s">
        <v>105</v>
      </c>
      <c r="B140" s="68"/>
      <c r="C140" s="68"/>
      <c r="D140" s="68"/>
      <c r="E140" s="68"/>
      <c r="F140" s="69"/>
      <c r="G140" s="33">
        <v>2019</v>
      </c>
      <c r="H140" s="33">
        <v>2020</v>
      </c>
      <c r="I140" s="34">
        <v>2021</v>
      </c>
    </row>
    <row r="141" spans="1:9" s="1" customFormat="1">
      <c r="A141" s="74" t="s">
        <v>34</v>
      </c>
      <c r="B141" s="75"/>
      <c r="C141" s="75"/>
      <c r="D141" s="75"/>
      <c r="E141" s="75"/>
      <c r="F141" s="76"/>
      <c r="G141" s="31">
        <v>13</v>
      </c>
      <c r="H141" s="31">
        <v>13</v>
      </c>
      <c r="I141" s="32">
        <v>14</v>
      </c>
    </row>
    <row r="142" spans="1:9" s="1" customFormat="1" ht="15.75" thickBot="1">
      <c r="A142" s="77" t="s">
        <v>35</v>
      </c>
      <c r="B142" s="78"/>
      <c r="C142" s="78"/>
      <c r="D142" s="78"/>
      <c r="E142" s="78"/>
      <c r="F142" s="79"/>
      <c r="G142" s="35">
        <v>19</v>
      </c>
      <c r="H142" s="35">
        <v>19</v>
      </c>
      <c r="I142" s="36">
        <v>19</v>
      </c>
    </row>
    <row r="143" spans="1:9" s="1" customFormat="1" ht="15.75" thickBot="1">
      <c r="A143" s="63" t="s">
        <v>84</v>
      </c>
      <c r="B143" s="64"/>
      <c r="C143" s="64"/>
      <c r="D143" s="64"/>
      <c r="E143" s="64"/>
      <c r="F143" s="65"/>
      <c r="G143" s="48">
        <f>G141+G142</f>
        <v>32</v>
      </c>
      <c r="H143" s="48">
        <f>H141+H142</f>
        <v>32</v>
      </c>
      <c r="I143" s="49">
        <f>I141+I142</f>
        <v>33</v>
      </c>
    </row>
    <row r="144" spans="1:9" s="1" customFormat="1">
      <c r="A144" s="50"/>
      <c r="B144" s="50"/>
      <c r="C144" s="50"/>
      <c r="D144" s="50"/>
      <c r="E144" s="50"/>
      <c r="F144" s="50"/>
      <c r="G144" s="51"/>
      <c r="H144" s="51"/>
      <c r="I144" s="51"/>
    </row>
    <row r="145" spans="1:9" s="1" customFormat="1" ht="43.5" customHeight="1">
      <c r="A145" s="66" t="s">
        <v>125</v>
      </c>
      <c r="B145" s="66"/>
      <c r="C145" s="66"/>
      <c r="D145" s="66"/>
      <c r="E145" s="66"/>
      <c r="F145" s="66"/>
      <c r="G145" s="66"/>
      <c r="H145" s="66"/>
      <c r="I145" s="66"/>
    </row>
    <row r="146" spans="1:9" s="1" customFormat="1" ht="56.25" customHeight="1">
      <c r="A146" s="66" t="s">
        <v>123</v>
      </c>
      <c r="B146" s="66"/>
      <c r="C146" s="66"/>
      <c r="D146" s="66"/>
      <c r="E146" s="66"/>
      <c r="F146" s="66"/>
      <c r="G146" s="66"/>
      <c r="H146" s="66"/>
      <c r="I146" s="66"/>
    </row>
    <row r="147" spans="1:9">
      <c r="A147" s="10"/>
      <c r="B147" s="10"/>
      <c r="C147" s="10"/>
      <c r="D147" s="10"/>
      <c r="E147" s="10"/>
      <c r="F147" s="10"/>
      <c r="G147" s="10"/>
      <c r="H147" s="10"/>
      <c r="I147" s="10"/>
    </row>
    <row r="148" spans="1:9" ht="18.75">
      <c r="A148" s="108" t="s">
        <v>39</v>
      </c>
      <c r="B148" s="108"/>
      <c r="C148" s="108"/>
      <c r="D148" s="108"/>
      <c r="E148" s="108"/>
      <c r="F148" s="108"/>
      <c r="G148" s="108"/>
      <c r="H148" s="108"/>
      <c r="I148" s="108"/>
    </row>
    <row r="149" spans="1:9" ht="18.75">
      <c r="A149" s="39"/>
      <c r="B149" s="39"/>
      <c r="C149" s="39"/>
      <c r="D149" s="39"/>
      <c r="E149" s="39"/>
      <c r="F149" s="39"/>
      <c r="G149" s="39"/>
      <c r="H149" s="39"/>
      <c r="I149" s="39"/>
    </row>
    <row r="150" spans="1:9" ht="48" customHeight="1">
      <c r="A150" s="66" t="s">
        <v>126</v>
      </c>
      <c r="B150" s="66"/>
      <c r="C150" s="66"/>
      <c r="D150" s="66"/>
      <c r="E150" s="66"/>
      <c r="F150" s="66"/>
      <c r="G150" s="66"/>
      <c r="H150" s="66"/>
      <c r="I150" s="66"/>
    </row>
    <row r="151" spans="1:9" ht="18.75">
      <c r="A151" s="52" t="s">
        <v>40</v>
      </c>
      <c r="B151" s="52"/>
      <c r="C151" s="52"/>
      <c r="D151" s="52"/>
      <c r="E151" s="53" t="s">
        <v>107</v>
      </c>
      <c r="F151" s="52"/>
      <c r="G151" s="52"/>
      <c r="H151" s="52"/>
      <c r="I151" s="52"/>
    </row>
    <row r="152" spans="1:9" ht="18.75">
      <c r="A152" s="52" t="s">
        <v>50</v>
      </c>
      <c r="B152" s="52"/>
      <c r="C152" s="52"/>
      <c r="D152" s="52"/>
      <c r="E152" s="53" t="s">
        <v>108</v>
      </c>
      <c r="F152" s="52" t="s">
        <v>56</v>
      </c>
      <c r="G152" s="52"/>
      <c r="H152" s="52"/>
      <c r="I152" s="52"/>
    </row>
    <row r="153" spans="1:9" ht="18.75">
      <c r="A153" s="52" t="s">
        <v>121</v>
      </c>
      <c r="B153" s="52"/>
      <c r="C153" s="52"/>
      <c r="D153" s="52"/>
      <c r="E153" s="54" t="s">
        <v>122</v>
      </c>
      <c r="F153" s="55"/>
      <c r="G153" s="55"/>
      <c r="H153" s="55"/>
      <c r="I153" s="55"/>
    </row>
    <row r="155" spans="1:9" ht="24.75" customHeight="1">
      <c r="A155" s="108" t="s">
        <v>127</v>
      </c>
      <c r="B155" s="108"/>
      <c r="C155" s="108"/>
      <c r="D155" s="108"/>
      <c r="E155" s="108"/>
      <c r="F155" s="108"/>
      <c r="G155" s="108"/>
      <c r="H155" s="108"/>
      <c r="I155" s="108"/>
    </row>
    <row r="156" spans="1:9" ht="18.75">
      <c r="A156" s="66"/>
      <c r="B156" s="66"/>
      <c r="C156" s="66"/>
      <c r="D156" s="66"/>
      <c r="E156" s="66"/>
      <c r="F156" s="66"/>
      <c r="G156" s="66"/>
      <c r="H156" s="66"/>
      <c r="I156" s="66"/>
    </row>
    <row r="157" spans="1:9" ht="39.75" customHeight="1">
      <c r="A157" s="59" t="s">
        <v>128</v>
      </c>
      <c r="B157" s="59"/>
      <c r="C157" s="59"/>
      <c r="D157" s="59"/>
      <c r="E157" s="59"/>
      <c r="F157" s="59"/>
      <c r="G157" s="59"/>
      <c r="H157" s="59"/>
      <c r="I157" s="59"/>
    </row>
    <row r="158" spans="1:9" ht="56.25" customHeight="1">
      <c r="A158" s="59" t="s">
        <v>129</v>
      </c>
      <c r="B158" s="59"/>
      <c r="C158" s="59"/>
      <c r="D158" s="59"/>
      <c r="E158" s="59"/>
      <c r="F158" s="59"/>
      <c r="G158" s="59"/>
      <c r="H158" s="59"/>
      <c r="I158" s="59"/>
    </row>
    <row r="159" spans="1:9" ht="41.25" customHeight="1">
      <c r="A159" s="59" t="s">
        <v>130</v>
      </c>
      <c r="B159" s="59"/>
      <c r="C159" s="59"/>
      <c r="D159" s="59"/>
      <c r="E159" s="59"/>
      <c r="F159" s="59"/>
      <c r="G159" s="59"/>
      <c r="H159" s="59"/>
      <c r="I159" s="59"/>
    </row>
    <row r="160" spans="1:9" ht="43.5" customHeight="1">
      <c r="A160" s="59" t="s">
        <v>136</v>
      </c>
      <c r="B160" s="59"/>
      <c r="C160" s="59"/>
      <c r="D160" s="59"/>
      <c r="E160" s="59"/>
      <c r="F160" s="59"/>
      <c r="G160" s="59"/>
      <c r="H160" s="59"/>
      <c r="I160" s="59"/>
    </row>
    <row r="161" spans="1:9" ht="81" customHeight="1">
      <c r="A161" s="59" t="s">
        <v>150</v>
      </c>
      <c r="B161" s="59"/>
      <c r="C161" s="59"/>
      <c r="D161" s="59"/>
      <c r="E161" s="59"/>
      <c r="F161" s="59"/>
      <c r="G161" s="59"/>
      <c r="H161" s="59"/>
      <c r="I161" s="59"/>
    </row>
    <row r="162" spans="1:9" ht="48" customHeight="1">
      <c r="A162" s="58" t="s">
        <v>131</v>
      </c>
      <c r="B162" s="59"/>
      <c r="C162" s="59"/>
      <c r="D162" s="59"/>
      <c r="E162" s="59"/>
      <c r="F162" s="59"/>
      <c r="G162" s="59"/>
      <c r="H162" s="59"/>
      <c r="I162" s="59"/>
    </row>
    <row r="163" spans="1:9" ht="48.75" customHeight="1">
      <c r="A163" s="58" t="s">
        <v>132</v>
      </c>
      <c r="B163" s="60"/>
      <c r="C163" s="60"/>
      <c r="D163" s="60"/>
      <c r="E163" s="60"/>
      <c r="F163" s="60"/>
      <c r="G163" s="60"/>
      <c r="H163" s="60"/>
      <c r="I163" s="60"/>
    </row>
    <row r="164" spans="1:9" ht="61.5" customHeight="1">
      <c r="A164" s="58" t="s">
        <v>133</v>
      </c>
      <c r="B164" s="59"/>
      <c r="C164" s="59"/>
      <c r="D164" s="59"/>
      <c r="E164" s="59"/>
      <c r="F164" s="59"/>
      <c r="G164" s="59"/>
      <c r="H164" s="59"/>
      <c r="I164" s="59"/>
    </row>
    <row r="165" spans="1:9" ht="60" customHeight="1">
      <c r="A165" s="58" t="s">
        <v>134</v>
      </c>
      <c r="B165" s="59"/>
      <c r="C165" s="59"/>
      <c r="D165" s="59"/>
      <c r="E165" s="59"/>
      <c r="F165" s="59"/>
      <c r="G165" s="59"/>
      <c r="H165" s="59"/>
      <c r="I165" s="59"/>
    </row>
    <row r="166" spans="1:9" ht="60.75" customHeight="1">
      <c r="A166" s="61" t="s">
        <v>135</v>
      </c>
      <c r="B166" s="59"/>
      <c r="C166" s="59"/>
      <c r="D166" s="59"/>
      <c r="E166" s="59"/>
      <c r="F166" s="59"/>
      <c r="G166" s="59"/>
      <c r="H166" s="59"/>
      <c r="I166" s="59"/>
    </row>
    <row r="167" spans="1:9" ht="43.5" customHeight="1">
      <c r="A167" s="58" t="s">
        <v>137</v>
      </c>
      <c r="B167" s="59"/>
      <c r="C167" s="59"/>
      <c r="D167" s="59"/>
      <c r="E167" s="59"/>
      <c r="F167" s="59"/>
      <c r="G167" s="59"/>
      <c r="H167" s="59"/>
      <c r="I167" s="59"/>
    </row>
    <row r="168" spans="1:9" ht="15.75">
      <c r="A168" s="56"/>
    </row>
    <row r="169" spans="1:9" ht="18.75">
      <c r="A169" s="108" t="s">
        <v>138</v>
      </c>
      <c r="B169" s="108"/>
      <c r="C169" s="108"/>
      <c r="D169" s="108"/>
      <c r="E169" s="108"/>
      <c r="F169" s="108"/>
      <c r="G169" s="108"/>
      <c r="H169" s="108"/>
      <c r="I169" s="108"/>
    </row>
    <row r="171" spans="1:9" ht="93.75" customHeight="1">
      <c r="A171" s="58" t="s">
        <v>139</v>
      </c>
      <c r="B171" s="59"/>
      <c r="C171" s="59"/>
      <c r="D171" s="59"/>
      <c r="E171" s="59"/>
      <c r="F171" s="59"/>
      <c r="G171" s="59"/>
      <c r="H171" s="59"/>
      <c r="I171" s="59"/>
    </row>
    <row r="172" spans="1:9" ht="42" customHeight="1">
      <c r="A172" s="58" t="s">
        <v>140</v>
      </c>
      <c r="B172" s="59"/>
      <c r="C172" s="59"/>
      <c r="D172" s="59"/>
      <c r="E172" s="59"/>
      <c r="F172" s="59"/>
      <c r="G172" s="59"/>
      <c r="H172" s="59"/>
      <c r="I172" s="59"/>
    </row>
    <row r="176" spans="1:9" ht="18.75">
      <c r="G176" s="55" t="s">
        <v>141</v>
      </c>
    </row>
    <row r="177" spans="7:7" ht="18.75">
      <c r="G177" s="55" t="s">
        <v>142</v>
      </c>
    </row>
  </sheetData>
  <mergeCells count="315">
    <mergeCell ref="A135:I135"/>
    <mergeCell ref="A148:I148"/>
    <mergeCell ref="A155:I155"/>
    <mergeCell ref="H126:I126"/>
    <mergeCell ref="A128:C128"/>
    <mergeCell ref="A129:C129"/>
    <mergeCell ref="A133:C133"/>
    <mergeCell ref="D128:E128"/>
    <mergeCell ref="F128:G128"/>
    <mergeCell ref="H128:I128"/>
    <mergeCell ref="D129:E129"/>
    <mergeCell ref="F129:G129"/>
    <mergeCell ref="H129:I129"/>
    <mergeCell ref="D133:E133"/>
    <mergeCell ref="F133:G133"/>
    <mergeCell ref="H133:I133"/>
    <mergeCell ref="A131:C131"/>
    <mergeCell ref="D131:E131"/>
    <mergeCell ref="F131:G131"/>
    <mergeCell ref="H131:I131"/>
    <mergeCell ref="A77:A80"/>
    <mergeCell ref="B77:C77"/>
    <mergeCell ref="D77:E77"/>
    <mergeCell ref="F77:G77"/>
    <mergeCell ref="H77:I77"/>
    <mergeCell ref="B67:C67"/>
    <mergeCell ref="D67:E67"/>
    <mergeCell ref="F67:G67"/>
    <mergeCell ref="B65:C65"/>
    <mergeCell ref="D65:E65"/>
    <mergeCell ref="F65:G65"/>
    <mergeCell ref="H65:I65"/>
    <mergeCell ref="B66:C66"/>
    <mergeCell ref="D66:E66"/>
    <mergeCell ref="F66:G66"/>
    <mergeCell ref="A1:I1"/>
    <mergeCell ref="A2:I2"/>
    <mergeCell ref="A5:I5"/>
    <mergeCell ref="A6:I6"/>
    <mergeCell ref="A7:C7"/>
    <mergeCell ref="D7:F7"/>
    <mergeCell ref="G7:I7"/>
    <mergeCell ref="A10:I10"/>
    <mergeCell ref="A11:I11"/>
    <mergeCell ref="A12:I12"/>
    <mergeCell ref="A13:I13"/>
    <mergeCell ref="A15:I15"/>
    <mergeCell ref="A8:C8"/>
    <mergeCell ref="D8:F8"/>
    <mergeCell ref="G8:I8"/>
    <mergeCell ref="A9:C9"/>
    <mergeCell ref="D9:F9"/>
    <mergeCell ref="G9:I9"/>
    <mergeCell ref="A14:I14"/>
    <mergeCell ref="A19:C20"/>
    <mergeCell ref="A31:I31"/>
    <mergeCell ref="D19:E19"/>
    <mergeCell ref="F19:G19"/>
    <mergeCell ref="H19:I19"/>
    <mergeCell ref="D20:E20"/>
    <mergeCell ref="F20:G20"/>
    <mergeCell ref="H20:I20"/>
    <mergeCell ref="A16:I16"/>
    <mergeCell ref="A17:I17"/>
    <mergeCell ref="A18:C18"/>
    <mergeCell ref="D18:E18"/>
    <mergeCell ref="F18:G18"/>
    <mergeCell ref="H18:I18"/>
    <mergeCell ref="A23:C24"/>
    <mergeCell ref="D23:E23"/>
    <mergeCell ref="F23:G23"/>
    <mergeCell ref="H23:I23"/>
    <mergeCell ref="D24:E24"/>
    <mergeCell ref="F24:G24"/>
    <mergeCell ref="H24:I24"/>
    <mergeCell ref="A21:C22"/>
    <mergeCell ref="D21:E21"/>
    <mergeCell ref="F21:G21"/>
    <mergeCell ref="H21:I21"/>
    <mergeCell ref="D22:E22"/>
    <mergeCell ref="F22:G22"/>
    <mergeCell ref="H22:I22"/>
    <mergeCell ref="A25:C25"/>
    <mergeCell ref="D25:E25"/>
    <mergeCell ref="F25:G25"/>
    <mergeCell ref="H25:I25"/>
    <mergeCell ref="A32:C32"/>
    <mergeCell ref="D32:E32"/>
    <mergeCell ref="F32:G32"/>
    <mergeCell ref="H32:I32"/>
    <mergeCell ref="A27:I27"/>
    <mergeCell ref="A28:I28"/>
    <mergeCell ref="A37:C38"/>
    <mergeCell ref="D37:E37"/>
    <mergeCell ref="F37:G37"/>
    <mergeCell ref="H37:I37"/>
    <mergeCell ref="A39:C40"/>
    <mergeCell ref="D39:E39"/>
    <mergeCell ref="F39:G39"/>
    <mergeCell ref="H39:I39"/>
    <mergeCell ref="A33:C34"/>
    <mergeCell ref="D33:E33"/>
    <mergeCell ref="F33:G33"/>
    <mergeCell ref="H33:I33"/>
    <mergeCell ref="A35:C36"/>
    <mergeCell ref="D35:E35"/>
    <mergeCell ref="F35:G35"/>
    <mergeCell ref="H35:I35"/>
    <mergeCell ref="A45:C46"/>
    <mergeCell ref="D45:E45"/>
    <mergeCell ref="F45:G45"/>
    <mergeCell ref="H45:I45"/>
    <mergeCell ref="A47:C48"/>
    <mergeCell ref="D47:E47"/>
    <mergeCell ref="F47:G47"/>
    <mergeCell ref="H47:I47"/>
    <mergeCell ref="A41:C42"/>
    <mergeCell ref="D41:E41"/>
    <mergeCell ref="F41:G41"/>
    <mergeCell ref="H41:I41"/>
    <mergeCell ref="A43:C44"/>
    <mergeCell ref="D43:E43"/>
    <mergeCell ref="F43:G43"/>
    <mergeCell ref="H43:I43"/>
    <mergeCell ref="F62:G62"/>
    <mergeCell ref="F61:G61"/>
    <mergeCell ref="H61:I61"/>
    <mergeCell ref="H62:I62"/>
    <mergeCell ref="A49:I49"/>
    <mergeCell ref="A55:C55"/>
    <mergeCell ref="D55:E55"/>
    <mergeCell ref="F55:G55"/>
    <mergeCell ref="H55:I55"/>
    <mergeCell ref="A56:C57"/>
    <mergeCell ref="D56:E56"/>
    <mergeCell ref="F56:G56"/>
    <mergeCell ref="H56:I56"/>
    <mergeCell ref="A54:I54"/>
    <mergeCell ref="A50:I50"/>
    <mergeCell ref="A52:I52"/>
    <mergeCell ref="A51:I51"/>
    <mergeCell ref="A60:A71"/>
    <mergeCell ref="A75:I75"/>
    <mergeCell ref="A76:C76"/>
    <mergeCell ref="D76:E76"/>
    <mergeCell ref="F76:G76"/>
    <mergeCell ref="A58:C59"/>
    <mergeCell ref="D58:E58"/>
    <mergeCell ref="F58:G58"/>
    <mergeCell ref="H58:I58"/>
    <mergeCell ref="B60:C60"/>
    <mergeCell ref="D60:E60"/>
    <mergeCell ref="F60:G60"/>
    <mergeCell ref="H60:I60"/>
    <mergeCell ref="B64:C64"/>
    <mergeCell ref="B63:C63"/>
    <mergeCell ref="D63:E63"/>
    <mergeCell ref="F63:G63"/>
    <mergeCell ref="H63:I63"/>
    <mergeCell ref="B61:C61"/>
    <mergeCell ref="B62:C62"/>
    <mergeCell ref="D61:E61"/>
    <mergeCell ref="D62:E62"/>
    <mergeCell ref="D64:E64"/>
    <mergeCell ref="F64:G64"/>
    <mergeCell ref="H64:I64"/>
    <mergeCell ref="F70:G70"/>
    <mergeCell ref="H70:I70"/>
    <mergeCell ref="F71:G71"/>
    <mergeCell ref="H71:I71"/>
    <mergeCell ref="B70:C70"/>
    <mergeCell ref="D70:E70"/>
    <mergeCell ref="H66:I66"/>
    <mergeCell ref="H67:I67"/>
    <mergeCell ref="B68:C68"/>
    <mergeCell ref="D68:E68"/>
    <mergeCell ref="B71:C71"/>
    <mergeCell ref="D71:E71"/>
    <mergeCell ref="F68:G68"/>
    <mergeCell ref="H68:I68"/>
    <mergeCell ref="B83:C83"/>
    <mergeCell ref="D83:E83"/>
    <mergeCell ref="F83:G83"/>
    <mergeCell ref="H83:I83"/>
    <mergeCell ref="B81:C81"/>
    <mergeCell ref="H76:I76"/>
    <mergeCell ref="D81:E81"/>
    <mergeCell ref="F81:G81"/>
    <mergeCell ref="H81:I81"/>
    <mergeCell ref="B80:C80"/>
    <mergeCell ref="D80:E80"/>
    <mergeCell ref="F80:G80"/>
    <mergeCell ref="H80:I80"/>
    <mergeCell ref="B78:C78"/>
    <mergeCell ref="D78:E78"/>
    <mergeCell ref="F78:G78"/>
    <mergeCell ref="H78:I78"/>
    <mergeCell ref="B79:C79"/>
    <mergeCell ref="D79:E79"/>
    <mergeCell ref="F79:G79"/>
    <mergeCell ref="H79:I79"/>
    <mergeCell ref="A95:E95"/>
    <mergeCell ref="F95:H95"/>
    <mergeCell ref="B96:E96"/>
    <mergeCell ref="F96:H96"/>
    <mergeCell ref="B97:E97"/>
    <mergeCell ref="F97:H97"/>
    <mergeCell ref="B82:C82"/>
    <mergeCell ref="A87:I87"/>
    <mergeCell ref="A90:I90"/>
    <mergeCell ref="A91:I91"/>
    <mergeCell ref="A93:I93"/>
    <mergeCell ref="A94:H94"/>
    <mergeCell ref="B84:C84"/>
    <mergeCell ref="D84:E84"/>
    <mergeCell ref="F84:G84"/>
    <mergeCell ref="H84:I84"/>
    <mergeCell ref="B85:C85"/>
    <mergeCell ref="D85:E85"/>
    <mergeCell ref="F85:G85"/>
    <mergeCell ref="H85:I85"/>
    <mergeCell ref="A81:A84"/>
    <mergeCell ref="D82:E82"/>
    <mergeCell ref="F82:G82"/>
    <mergeCell ref="H82:I82"/>
    <mergeCell ref="F103:H103"/>
    <mergeCell ref="A105:H105"/>
    <mergeCell ref="A106:E106"/>
    <mergeCell ref="F106:H106"/>
    <mergeCell ref="B107:E107"/>
    <mergeCell ref="F107:H107"/>
    <mergeCell ref="B98:E98"/>
    <mergeCell ref="F98:H98"/>
    <mergeCell ref="B99:E99"/>
    <mergeCell ref="F99:H99"/>
    <mergeCell ref="B101:E101"/>
    <mergeCell ref="F101:H101"/>
    <mergeCell ref="B102:E102"/>
    <mergeCell ref="F102:H102"/>
    <mergeCell ref="B100:E100"/>
    <mergeCell ref="F100:H100"/>
    <mergeCell ref="B110:E110"/>
    <mergeCell ref="A132:C132"/>
    <mergeCell ref="D132:E132"/>
    <mergeCell ref="F132:G132"/>
    <mergeCell ref="H132:I132"/>
    <mergeCell ref="A125:I125"/>
    <mergeCell ref="A130:C130"/>
    <mergeCell ref="D130:E130"/>
    <mergeCell ref="F130:G130"/>
    <mergeCell ref="H130:I130"/>
    <mergeCell ref="B118:E118"/>
    <mergeCell ref="F118:H118"/>
    <mergeCell ref="B119:E119"/>
    <mergeCell ref="F119:H119"/>
    <mergeCell ref="A115:H115"/>
    <mergeCell ref="A116:E116"/>
    <mergeCell ref="A121:I121"/>
    <mergeCell ref="A127:C127"/>
    <mergeCell ref="D127:E127"/>
    <mergeCell ref="F127:G127"/>
    <mergeCell ref="H127:I127"/>
    <mergeCell ref="A126:C126"/>
    <mergeCell ref="D126:E126"/>
    <mergeCell ref="F126:G126"/>
    <mergeCell ref="A88:I88"/>
    <mergeCell ref="A124:I124"/>
    <mergeCell ref="A122:I122"/>
    <mergeCell ref="A123:I123"/>
    <mergeCell ref="F69:G69"/>
    <mergeCell ref="H69:I69"/>
    <mergeCell ref="D69:E69"/>
    <mergeCell ref="B69:C69"/>
    <mergeCell ref="A73:I73"/>
    <mergeCell ref="F116:H116"/>
    <mergeCell ref="B117:E117"/>
    <mergeCell ref="F117:H117"/>
    <mergeCell ref="B111:E111"/>
    <mergeCell ref="F111:H111"/>
    <mergeCell ref="B112:E112"/>
    <mergeCell ref="F112:H112"/>
    <mergeCell ref="B113:E113"/>
    <mergeCell ref="F113:H113"/>
    <mergeCell ref="B103:E103"/>
    <mergeCell ref="B108:E108"/>
    <mergeCell ref="F108:H108"/>
    <mergeCell ref="B109:E109"/>
    <mergeCell ref="F109:H109"/>
    <mergeCell ref="F110:H110"/>
    <mergeCell ref="A136:I136"/>
    <mergeCell ref="A137:I137"/>
    <mergeCell ref="A143:F143"/>
    <mergeCell ref="A150:I150"/>
    <mergeCell ref="A156:I156"/>
    <mergeCell ref="A157:I157"/>
    <mergeCell ref="A158:I158"/>
    <mergeCell ref="A159:I159"/>
    <mergeCell ref="A140:F140"/>
    <mergeCell ref="A139:I139"/>
    <mergeCell ref="A138:I138"/>
    <mergeCell ref="A141:F141"/>
    <mergeCell ref="A142:F142"/>
    <mergeCell ref="A145:I145"/>
    <mergeCell ref="A146:I146"/>
    <mergeCell ref="A171:I171"/>
    <mergeCell ref="A172:I172"/>
    <mergeCell ref="A160:I160"/>
    <mergeCell ref="A161:I161"/>
    <mergeCell ref="A162:I162"/>
    <mergeCell ref="A163:I163"/>
    <mergeCell ref="A164:I164"/>
    <mergeCell ref="A165:I165"/>
    <mergeCell ref="A166:I166"/>
    <mergeCell ref="A167:I167"/>
    <mergeCell ref="A169:I169"/>
  </mergeCells>
  <pageMargins left="0.23622047244094491" right="0.23622047244094491" top="0.74803149606299213" bottom="0.74803149606299213" header="0.31496062992125984" footer="0.31496062992125984"/>
  <pageSetup paperSize="9" scale="72" fitToHeight="0" orientation="portrait"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WSM  Piaski</vt:lpstr>
      <vt:lpstr>'WSM  Piaski'!Obszar_wydruku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Dyrektor</dc:creator>
  <cp:lastModifiedBy>Jacek Zarychta</cp:lastModifiedBy>
  <cp:lastPrinted>2022-05-10T07:55:50Z</cp:lastPrinted>
  <dcterms:created xsi:type="dcterms:W3CDTF">2022-03-03T12:52:10Z</dcterms:created>
  <dcterms:modified xsi:type="dcterms:W3CDTF">2022-05-11T07:58:54Z</dcterms:modified>
</cp:coreProperties>
</file>